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758" activeTab="0"/>
  </bookViews>
  <sheets>
    <sheet name="指標" sheetId="1" r:id="rId1"/>
  </sheets>
  <definedNames>
    <definedName name="_xlnm.Print_Area" localSheetId="0">'指標'!$C$6:$AR$170</definedName>
  </definedNames>
  <calcPr fullCalcOnLoad="1"/>
</workbook>
</file>

<file path=xl/sharedStrings.xml><?xml version="1.0" encoding="utf-8"?>
<sst xmlns="http://schemas.openxmlformats.org/spreadsheetml/2006/main" count="1344" uniqueCount="297">
  <si>
    <t>期末数値</t>
  </si>
  <si>
    <t>３月</t>
  </si>
  <si>
    <t>国内経済指標の動き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</si>
  <si>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</si>
  <si>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</si>
  <si>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</si>
  <si>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</si>
  <si>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</si>
  <si>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</si>
  <si>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</si>
  <si>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</si>
  <si>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</si>
  <si>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</si>
  <si>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</si>
  <si>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</si>
  <si>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</si>
  <si>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</si>
  <si>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</si>
  <si>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</si>
  <si>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</si>
  <si>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</si>
  <si>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</si>
  <si>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</si>
  <si>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</si>
  <si>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</si>
  <si>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</si>
  <si>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</si>
  <si>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</si>
  <si>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</si>
  <si>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</si>
  <si>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</si>
  <si>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</si>
  <si>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</si>
  <si>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</si>
  <si>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</si>
  <si>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</si>
  <si>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</si>
  <si>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</si>
  <si>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</si>
  <si>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</si>
  <si>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</si>
  <si>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</si>
  <si>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</si>
  <si>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</si>
  <si>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金額
（兆円）</t>
  </si>
  <si>
    <t>法人季報　設備投資</t>
  </si>
  <si>
    <t>原数値
％</t>
  </si>
  <si>
    <t>10.0</t>
  </si>
  <si>
    <t>3.0</t>
  </si>
  <si>
    <t>個人消費</t>
  </si>
  <si>
    <t>前年
同期比
（平残）</t>
  </si>
  <si>
    <t>5兆円程度</t>
  </si>
  <si>
    <t>6兆円程度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</si>
  <si>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</si>
  <si>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</si>
  <si>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</si>
  <si>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</si>
  <si>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</si>
  <si>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</si>
  <si>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</si>
  <si>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</si>
  <si>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</si>
  <si>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</si>
  <si>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</si>
  <si>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</si>
  <si>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</si>
  <si>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</si>
  <si>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</si>
  <si>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</si>
  <si>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</si>
  <si>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</si>
  <si>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</si>
  <si>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</si>
  <si>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</si>
  <si>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</si>
  <si>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</si>
  <si>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</si>
  <si>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t>7.0</t>
  </si>
  <si>
    <t>▲ 13.4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</si>
  <si>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</si>
  <si>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</si>
  <si>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</si>
  <si>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▲ 15.2</t>
  </si>
  <si>
    <t>▲ 6.5</t>
  </si>
  <si>
    <t>2.0</t>
  </si>
  <si>
    <t>15年 ４月</t>
  </si>
  <si>
    <t>15年 ４月</t>
  </si>
  <si>
    <t>▲ 19.4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</si>
  <si>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</si>
  <si>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</si>
  <si>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</si>
  <si>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</si>
  <si>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</si>
  <si>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</si>
  <si>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▲ 16.0</t>
  </si>
  <si>
    <t>▲ 19.3</t>
  </si>
  <si>
    <t>▲ 17.8</t>
  </si>
  <si>
    <t>15年 ７月</t>
  </si>
  <si>
    <t>1.8</t>
  </si>
  <si>
    <t>国民経済計算（ＳＮＡ）</t>
  </si>
  <si>
    <t>15年 ８月</t>
  </si>
  <si>
    <t>2004/1/20</t>
  </si>
  <si>
    <t>30-35</t>
  </si>
  <si>
    <r>
      <t xml:space="preserve">季調年率
</t>
    </r>
    <r>
      <rPr>
        <sz val="13"/>
        <rFont val="ＭＳ ゴシック"/>
        <family val="3"/>
      </rPr>
      <t>戸数(千戸)</t>
    </r>
  </si>
  <si>
    <t>▲ 13.6</t>
  </si>
  <si>
    <t>15年 ９月</t>
  </si>
  <si>
    <t>14年 4-6</t>
  </si>
  <si>
    <t>▲ 13.0</t>
  </si>
  <si>
    <t>9.2</t>
  </si>
  <si>
    <t>▲0.3</t>
  </si>
  <si>
    <t>▲ 5.9</t>
  </si>
  <si>
    <t>▲ 8.4</t>
  </si>
  <si>
    <t>14年 7-9</t>
  </si>
  <si>
    <t>▲1.0</t>
  </si>
  <si>
    <t>15年１１月</t>
  </si>
  <si>
    <t>▲4.0</t>
  </si>
  <si>
    <t>国内企業物価指数</t>
  </si>
  <si>
    <t>▲ 12</t>
  </si>
  <si>
    <t>※金融市場が不安定化するおそれがある場合には、目標を上下することがありうる。</t>
  </si>
  <si>
    <t>経常収支
(原数値)</t>
  </si>
  <si>
    <t>期末数値(％)</t>
  </si>
  <si>
    <t>経済産業政策局調査課</t>
  </si>
  <si>
    <t>▲ 0.0</t>
  </si>
  <si>
    <t>▲2.7</t>
  </si>
  <si>
    <t>現在</t>
  </si>
  <si>
    <t>16年 ２月</t>
  </si>
  <si>
    <t>14年10-12</t>
  </si>
  <si>
    <t>▲1.6</t>
  </si>
  <si>
    <t>16年 ３月</t>
  </si>
  <si>
    <t>▲ 11</t>
  </si>
  <si>
    <t>日銀短観は９月調査（＊は先行き）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</si>
  <si>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</si>
  <si>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</si>
  <si>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</si>
  <si>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</si>
  <si>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</si>
  <si>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</si>
  <si>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</si>
  <si>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</si>
  <si>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</si>
  <si>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</si>
  <si>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</si>
  <si>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</si>
  <si>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</si>
  <si>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</si>
  <si>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</si>
  <si>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</si>
  <si>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</si>
  <si>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</si>
  <si>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</si>
  <si>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</si>
  <si>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05年  １月</t>
  </si>
  <si>
    <t>02年 10-12</t>
  </si>
  <si>
    <t>04年  1- 3</t>
  </si>
  <si>
    <t>05年  1- 3</t>
  </si>
  <si>
    <t>10-12</t>
  </si>
  <si>
    <t>15年 ５月</t>
  </si>
  <si>
    <t>04年　４月</t>
  </si>
  <si>
    <t>01/3/19</t>
  </si>
  <si>
    <t>01/8/14</t>
  </si>
  <si>
    <t>02/2/14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</si>
  <si>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</si>
  <si>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</si>
  <si>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</si>
  <si>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</si>
  <si>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</si>
  <si>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</si>
  <si>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</si>
  <si>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</si>
  <si>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５月</t>
  </si>
  <si>
    <t>04年　４月</t>
  </si>
  <si>
    <t>96年度</t>
  </si>
  <si>
    <t>▲0.0</t>
  </si>
  <si>
    <t>※ 9.1</t>
  </si>
  <si>
    <t>* 19</t>
  </si>
  <si>
    <t>* 17</t>
  </si>
  <si>
    <t>*6</t>
  </si>
  <si>
    <t>▲ 7</t>
  </si>
  <si>
    <t>* ▲ 9</t>
  </si>
  <si>
    <t>▲1.6</t>
  </si>
  <si>
    <t>(P)▲6.3</t>
  </si>
  <si>
    <t>(P)81.8</t>
  </si>
  <si>
    <t>(P)90.0</t>
  </si>
  <si>
    <t>５月</t>
  </si>
  <si>
    <t>６月</t>
  </si>
  <si>
    <t>７月</t>
  </si>
  <si>
    <t>１０月</t>
  </si>
  <si>
    <t>04年　６月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</si>
  <si>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</si>
  <si>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</si>
  <si>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</si>
  <si>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</si>
  <si>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</si>
  <si>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</si>
  <si>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</si>
  <si>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</si>
  <si>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</si>
  <si>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</si>
  <si>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</si>
  <si>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</si>
  <si>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鉱工業生産（12年=100）*は予測指数</t>
  </si>
  <si>
    <t>(全規模)</t>
  </si>
  <si>
    <t>指 数</t>
  </si>
  <si>
    <t>金額
(十億円)</t>
  </si>
  <si>
    <t>マネタリｰ
ベース</t>
  </si>
  <si>
    <t>日銀当座
預金残高
目標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</si>
  <si>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</si>
  <si>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</si>
  <si>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</si>
  <si>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前年度比
(※計画)</t>
  </si>
  <si>
    <t>倒産件数
(東京商工
ﾘｻｰﾁ)</t>
  </si>
  <si>
    <r>
      <t xml:space="preserve">純輸出
</t>
    </r>
    <r>
      <rPr>
        <sz val="15"/>
        <rFont val="ＭＳ ゴシック"/>
        <family val="3"/>
      </rPr>
      <t>(寄与度)</t>
    </r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</si>
  <si>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</si>
  <si>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</si>
  <si>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</si>
  <si>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</si>
  <si>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</si>
  <si>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</si>
  <si>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</si>
  <si>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</si>
  <si>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</si>
  <si>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</si>
  <si>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</si>
  <si>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</si>
  <si>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</si>
  <si>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</si>
  <si>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</si>
  <si>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</si>
  <si>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０４年１０月</t>
  </si>
  <si>
    <t>０５年　１月</t>
  </si>
  <si>
    <t>２０００年度</t>
  </si>
  <si>
    <t>０３年  1- 3</t>
  </si>
  <si>
    <t>０４年　８月</t>
  </si>
  <si>
    <t>０５年  １月</t>
  </si>
  <si>
    <t>０５年</t>
  </si>
  <si>
    <t>05年</t>
  </si>
  <si>
    <t>02/10/30</t>
  </si>
  <si>
    <t>６兆上回る</t>
  </si>
  <si>
    <t>１０～１５兆</t>
  </si>
  <si>
    <t>１５～２０兆</t>
  </si>
  <si>
    <t>１７～２２兆</t>
  </si>
  <si>
    <t>２２～２７兆</t>
  </si>
  <si>
    <t>２７～３０兆</t>
  </si>
  <si>
    <t>２７～３２兆</t>
  </si>
  <si>
    <t>01/09/18</t>
  </si>
  <si>
    <t>01/12/19</t>
  </si>
  <si>
    <t>2002/10/30</t>
  </si>
  <si>
    <t>15-20</t>
  </si>
  <si>
    <t>03/04/01</t>
  </si>
  <si>
    <t>03/04/30</t>
  </si>
  <si>
    <t>03/10/10</t>
  </si>
  <si>
    <t>03/05/20</t>
  </si>
  <si>
    <t>３０～３５兆</t>
  </si>
  <si>
    <t>２月</t>
  </si>
  <si>
    <t>０４年１１月</t>
  </si>
  <si>
    <t>05/5/23</t>
  </si>
  <si>
    <t>*0.9</t>
  </si>
  <si>
    <t>*▲1.4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</si>
  <si>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</si>
  <si>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</si>
  <si>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</si>
  <si>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</si>
  <si>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</si>
  <si>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</si>
  <si>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</si>
  <si>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</si>
  <si>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</si>
  <si>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</si>
  <si>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</si>
  <si>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</si>
  <si>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</si>
  <si>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</si>
  <si>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</si>
  <si>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</si>
  <si>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</si>
  <si>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</si>
  <si>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</si>
  <si>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</si>
  <si>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</si>
  <si>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(P)54.5</t>
  </si>
  <si>
    <t>(P)70.0</t>
  </si>
  <si>
    <t>(P)100.0</t>
  </si>
  <si>
    <t>06年  １月</t>
  </si>
  <si>
    <t>０６年  １月</t>
  </si>
  <si>
    <t>０４年１０月</t>
  </si>
  <si>
    <t>05年  ９月</t>
  </si>
  <si>
    <t>05年１０月</t>
  </si>
  <si>
    <t>(見通し)1.3</t>
  </si>
  <si>
    <t>*105.8</t>
  </si>
  <si>
    <t>*104.3</t>
  </si>
  <si>
    <t>*4.1</t>
  </si>
  <si>
    <t>(P)81.8</t>
  </si>
  <si>
    <t>4-6</t>
  </si>
  <si>
    <t>7-9</t>
  </si>
  <si>
    <t>10-12</t>
  </si>
  <si>
    <t>０２年   1-3</t>
  </si>
  <si>
    <t xml:space="preserve">  96年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</si>
</sst>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  <numFmt numFmtId="230" formatCode="[$-F800]dddd\,\ mmmm\ dd\,\ yyyy"/>
    <numFmt numFmtId="231" formatCode="[$-411]ge\.m\.d;@"/>
    <numFmt numFmtId="232" formatCode="yyyy/m/d;@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0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dashed"/>
      <right style="dashed"/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 wrapText="1"/>
    </xf>
    <xf numFmtId="194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4" xfId="0" applyNumberFormat="1" applyFont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Border="1" applyAlignment="1">
      <alignment/>
    </xf>
    <xf numFmtId="181" fontId="7" fillId="0" borderId="15" xfId="0" applyNumberFormat="1" applyFont="1" applyFill="1" applyBorder="1" applyAlignment="1">
      <alignment horizontal="right" vertical="center"/>
    </xf>
    <xf numFmtId="208" fontId="7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193" fontId="7" fillId="0" borderId="11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5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23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182" fontId="7" fillId="0" borderId="24" xfId="0" applyNumberFormat="1" applyFont="1" applyFill="1" applyBorder="1" applyAlignment="1">
      <alignment horizontal="right" vertical="center"/>
    </xf>
    <xf numFmtId="210" fontId="7" fillId="0" borderId="23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2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194" fontId="7" fillId="0" borderId="11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3" xfId="0" applyNumberFormat="1" applyFont="1" applyFill="1" applyBorder="1" applyAlignment="1" quotePrefix="1">
      <alignment horizontal="right" vertical="center"/>
    </xf>
    <xf numFmtId="194" fontId="7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/>
    </xf>
    <xf numFmtId="193" fontId="7" fillId="0" borderId="26" xfId="0" applyNumberFormat="1" applyFont="1" applyFill="1" applyBorder="1" applyAlignment="1">
      <alignment vertical="center"/>
    </xf>
    <xf numFmtId="208" fontId="7" fillId="0" borderId="26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/>
    </xf>
    <xf numFmtId="193" fontId="7" fillId="0" borderId="28" xfId="0" applyNumberFormat="1" applyFont="1" applyFill="1" applyBorder="1" applyAlignment="1">
      <alignment vertical="center"/>
    </xf>
    <xf numFmtId="208" fontId="7" fillId="0" borderId="28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94" fontId="7" fillId="0" borderId="28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223" fontId="5" fillId="0" borderId="3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56" fontId="5" fillId="0" borderId="0" xfId="0" applyNumberFormat="1" applyFont="1" applyFill="1" applyAlignment="1">
      <alignment horizontal="right" vertical="center"/>
    </xf>
    <xf numFmtId="56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5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5" fillId="0" borderId="28" xfId="0" applyNumberFormat="1" applyFont="1" applyFill="1" applyBorder="1" applyAlignment="1" quotePrefix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5" xfId="0" applyNumberFormat="1" applyFont="1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49" fontId="7" fillId="0" borderId="0" xfId="0" applyNumberFormat="1" applyFont="1" applyFill="1" applyAlignment="1">
      <alignment horizontal="left" vertical="center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94" fontId="7" fillId="0" borderId="42" xfId="0" applyNumberFormat="1" applyFont="1" applyFill="1" applyBorder="1" applyAlignment="1">
      <alignment horizontal="right" vertical="center"/>
    </xf>
    <xf numFmtId="194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 wrapText="1"/>
    </xf>
    <xf numFmtId="176" fontId="7" fillId="0" borderId="24" xfId="0" applyNumberFormat="1" applyFont="1" applyFill="1" applyBorder="1" applyAlignment="1">
      <alignment horizontal="right" vertical="center"/>
    </xf>
    <xf numFmtId="49" fontId="7" fillId="0" borderId="43" xfId="0" applyNumberFormat="1" applyFont="1" applyFill="1" applyBorder="1" applyAlignment="1">
      <alignment horizontal="right" vertical="center"/>
    </xf>
    <xf numFmtId="193" fontId="7" fillId="0" borderId="24" xfId="0" applyNumberFormat="1" applyFont="1" applyFill="1" applyBorder="1" applyAlignment="1">
      <alignment vertical="center"/>
    </xf>
    <xf numFmtId="208" fontId="7" fillId="0" borderId="24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76" fontId="7" fillId="0" borderId="24" xfId="0" applyNumberFormat="1" applyFont="1" applyBorder="1" applyAlignment="1">
      <alignment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/>
    </xf>
    <xf numFmtId="194" fontId="7" fillId="0" borderId="24" xfId="0" applyNumberFormat="1" applyFont="1" applyFill="1" applyBorder="1" applyAlignment="1" quotePrefix="1">
      <alignment vertical="center"/>
    </xf>
    <xf numFmtId="194" fontId="7" fillId="0" borderId="2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 quotePrefix="1">
      <alignment horizontal="right" vertical="center"/>
    </xf>
    <xf numFmtId="210" fontId="7" fillId="0" borderId="46" xfId="0" applyNumberFormat="1" applyFont="1" applyFill="1" applyBorder="1" applyAlignment="1">
      <alignment horizontal="right" vertical="center"/>
    </xf>
    <xf numFmtId="194" fontId="7" fillId="0" borderId="45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 quotePrefix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1" fontId="7" fillId="0" borderId="46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8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4" xfId="0" applyNumberFormat="1" applyFont="1" applyFill="1" applyBorder="1" applyAlignment="1" quotePrefix="1">
      <alignment horizontal="right" vertical="center"/>
    </xf>
    <xf numFmtId="210" fontId="7" fillId="0" borderId="0" xfId="0" applyNumberFormat="1" applyFont="1" applyFill="1" applyAlignment="1">
      <alignment/>
    </xf>
    <xf numFmtId="210" fontId="7" fillId="0" borderId="43" xfId="0" applyNumberFormat="1" applyFont="1" applyFill="1" applyBorder="1" applyAlignment="1">
      <alignment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 quotePrefix="1">
      <alignment horizontal="right" vertical="center"/>
    </xf>
    <xf numFmtId="176" fontId="7" fillId="0" borderId="51" xfId="0" applyNumberFormat="1" applyFont="1" applyFill="1" applyBorder="1" applyAlignment="1">
      <alignment horizontal="right" vertical="center"/>
    </xf>
    <xf numFmtId="194" fontId="7" fillId="0" borderId="50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horizontal="right" vertical="center"/>
    </xf>
    <xf numFmtId="177" fontId="7" fillId="0" borderId="50" xfId="0" applyNumberFormat="1" applyFont="1" applyFill="1" applyBorder="1" applyAlignment="1">
      <alignment horizontal="right" vertical="center"/>
    </xf>
    <xf numFmtId="181" fontId="7" fillId="0" borderId="51" xfId="0" applyNumberFormat="1" applyFont="1" applyFill="1" applyBorder="1" applyAlignment="1">
      <alignment horizontal="right" vertical="center"/>
    </xf>
    <xf numFmtId="180" fontId="7" fillId="0" borderId="50" xfId="0" applyNumberFormat="1" applyFont="1" applyFill="1" applyBorder="1" applyAlignment="1">
      <alignment horizontal="right" vertical="center"/>
    </xf>
    <xf numFmtId="180" fontId="7" fillId="0" borderId="50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/>
    </xf>
    <xf numFmtId="210" fontId="7" fillId="0" borderId="53" xfId="0" applyNumberFormat="1" applyFont="1" applyFill="1" applyBorder="1" applyAlignment="1">
      <alignment/>
    </xf>
    <xf numFmtId="210" fontId="7" fillId="0" borderId="24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 quotePrefix="1">
      <alignment horizontal="right" vertical="center"/>
    </xf>
    <xf numFmtId="0" fontId="17" fillId="0" borderId="5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 quotePrefix="1">
      <alignment horizontal="center" vertical="center" wrapText="1"/>
    </xf>
    <xf numFmtId="49" fontId="5" fillId="0" borderId="6" xfId="0" applyNumberFormat="1" applyFont="1" applyFill="1" applyBorder="1" applyAlignment="1" quotePrefix="1">
      <alignment horizontal="right" vertical="center"/>
    </xf>
    <xf numFmtId="49" fontId="5" fillId="0" borderId="54" xfId="0" applyNumberFormat="1" applyFont="1" applyFill="1" applyBorder="1" applyAlignment="1" quotePrefix="1">
      <alignment horizontal="right" vertical="center"/>
    </xf>
    <xf numFmtId="49" fontId="5" fillId="0" borderId="57" xfId="0" applyNumberFormat="1" applyFont="1" applyFill="1" applyBorder="1" applyAlignment="1">
      <alignment horizontal="right" vertical="center"/>
    </xf>
    <xf numFmtId="49" fontId="5" fillId="0" borderId="58" xfId="0" applyNumberFormat="1" applyFont="1" applyFill="1" applyBorder="1" applyAlignment="1" quotePrefix="1">
      <alignment horizontal="right" vertical="center"/>
    </xf>
    <xf numFmtId="49" fontId="7" fillId="0" borderId="54" xfId="0" applyNumberFormat="1" applyFont="1" applyFill="1" applyBorder="1" applyAlignment="1" quotePrefix="1">
      <alignment horizontal="right" vertical="center"/>
    </xf>
    <xf numFmtId="49" fontId="7" fillId="0" borderId="57" xfId="0" applyNumberFormat="1" applyFont="1" applyFill="1" applyBorder="1" applyAlignment="1">
      <alignment horizontal="right" vertical="center"/>
    </xf>
    <xf numFmtId="49" fontId="7" fillId="0" borderId="58" xfId="0" applyNumberFormat="1" applyFont="1" applyFill="1" applyBorder="1" applyAlignment="1" quotePrefix="1">
      <alignment horizontal="right" vertical="center"/>
    </xf>
    <xf numFmtId="49" fontId="7" fillId="0" borderId="57" xfId="0" applyNumberFormat="1" applyFont="1" applyFill="1" applyBorder="1" applyAlignment="1" quotePrefix="1">
      <alignment horizontal="right" vertical="center"/>
    </xf>
    <xf numFmtId="49" fontId="7" fillId="0" borderId="59" xfId="0" applyNumberFormat="1" applyFont="1" applyFill="1" applyBorder="1" applyAlignment="1" quotePrefix="1">
      <alignment horizontal="right" vertical="center"/>
    </xf>
    <xf numFmtId="49" fontId="16" fillId="0" borderId="6" xfId="0" applyNumberFormat="1" applyFont="1" applyFill="1" applyBorder="1" applyAlignment="1">
      <alignment horizontal="right" vertical="center"/>
    </xf>
    <xf numFmtId="49" fontId="16" fillId="0" borderId="54" xfId="0" applyNumberFormat="1" applyFont="1" applyFill="1" applyBorder="1" applyAlignment="1">
      <alignment horizontal="right" vertical="center"/>
    </xf>
    <xf numFmtId="49" fontId="16" fillId="0" borderId="6" xfId="0" applyNumberFormat="1" applyFont="1" applyFill="1" applyBorder="1" applyAlignment="1" quotePrefix="1">
      <alignment horizontal="right" vertical="center"/>
    </xf>
    <xf numFmtId="49" fontId="16" fillId="0" borderId="54" xfId="0" applyNumberFormat="1" applyFont="1" applyFill="1" applyBorder="1" applyAlignment="1" quotePrefix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 quotePrefix="1">
      <alignment horizontal="right" vertical="center"/>
    </xf>
    <xf numFmtId="176" fontId="16" fillId="0" borderId="24" xfId="0" applyNumberFormat="1" applyFont="1" applyFill="1" applyBorder="1" applyAlignment="1" quotePrefix="1">
      <alignment horizontal="right" vertical="center"/>
    </xf>
    <xf numFmtId="0" fontId="16" fillId="0" borderId="0" xfId="0" applyFont="1" applyFill="1" applyAlignment="1">
      <alignment horizontal="right" vertical="center"/>
    </xf>
    <xf numFmtId="230" fontId="16" fillId="0" borderId="1" xfId="0" applyNumberFormat="1" applyFont="1" applyFill="1" applyBorder="1" applyAlignment="1" quotePrefix="1">
      <alignment horizontal="left" vertical="center"/>
    </xf>
    <xf numFmtId="176" fontId="16" fillId="0" borderId="1" xfId="0" applyNumberFormat="1" applyFont="1" applyFill="1" applyBorder="1" applyAlignment="1" quotePrefix="1">
      <alignment horizontal="left" vertical="center"/>
    </xf>
    <xf numFmtId="176" fontId="16" fillId="0" borderId="24" xfId="0" applyNumberFormat="1" applyFont="1" applyFill="1" applyBorder="1" applyAlignment="1" quotePrefix="1">
      <alignment horizontal="left" vertical="center"/>
    </xf>
    <xf numFmtId="232" fontId="16" fillId="0" borderId="23" xfId="0" applyNumberFormat="1" applyFont="1" applyFill="1" applyBorder="1" applyAlignment="1" quotePrefix="1">
      <alignment horizontal="left" vertical="center"/>
    </xf>
    <xf numFmtId="176" fontId="16" fillId="0" borderId="23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7" fillId="0" borderId="55" xfId="0" applyFont="1" applyFill="1" applyBorder="1" applyAlignment="1" quotePrefix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 quotePrefix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 quotePrefix="1">
      <alignment horizontal="left" vertical="center"/>
    </xf>
    <xf numFmtId="0" fontId="20" fillId="0" borderId="6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 quotePrefix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 quotePrefix="1">
      <alignment horizontal="center" vertical="center" wrapText="1"/>
    </xf>
    <xf numFmtId="0" fontId="20" fillId="0" borderId="64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9" xfId="0" applyFont="1" applyFill="1" applyBorder="1" applyAlignment="1" quotePrefix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 quotePrefix="1">
      <alignment horizontal="left" vertical="center"/>
    </xf>
    <xf numFmtId="0" fontId="16" fillId="0" borderId="24" xfId="0" applyFont="1" applyFill="1" applyBorder="1" applyAlignment="1">
      <alignment horizontal="right" vertical="center"/>
    </xf>
    <xf numFmtId="49" fontId="7" fillId="0" borderId="59" xfId="0" applyNumberFormat="1" applyFont="1" applyFill="1" applyBorder="1" applyAlignment="1">
      <alignment horizontal="right" vertical="center"/>
    </xf>
    <xf numFmtId="49" fontId="7" fillId="0" borderId="65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176" fontId="7" fillId="0" borderId="50" xfId="0" applyNumberFormat="1" applyFont="1" applyBorder="1" applyAlignment="1">
      <alignment/>
    </xf>
    <xf numFmtId="176" fontId="7" fillId="0" borderId="50" xfId="0" applyNumberFormat="1" applyFont="1" applyBorder="1" applyAlignment="1">
      <alignment horizontal="right"/>
    </xf>
    <xf numFmtId="49" fontId="16" fillId="0" borderId="59" xfId="0" applyNumberFormat="1" applyFont="1" applyFill="1" applyBorder="1" applyAlignment="1" quotePrefix="1">
      <alignment horizontal="right" vertical="center"/>
    </xf>
    <xf numFmtId="193" fontId="7" fillId="0" borderId="50" xfId="0" applyNumberFormat="1" applyFont="1" applyFill="1" applyBorder="1" applyAlignment="1">
      <alignment vertical="center"/>
    </xf>
    <xf numFmtId="208" fontId="7" fillId="0" borderId="50" xfId="0" applyNumberFormat="1" applyFont="1" applyFill="1" applyBorder="1" applyAlignment="1">
      <alignment horizontal="right" vertical="center"/>
    </xf>
    <xf numFmtId="181" fontId="7" fillId="0" borderId="50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horizontal="left" vertical="center"/>
    </xf>
    <xf numFmtId="0" fontId="19" fillId="0" borderId="63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 quotePrefix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 quotePrefix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 wrapText="1"/>
    </xf>
    <xf numFmtId="0" fontId="18" fillId="0" borderId="56" xfId="0" applyFont="1" applyFill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6" xfId="0" applyFont="1" applyFill="1" applyBorder="1" applyAlignment="1" quotePrefix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quotePrefix="1">
      <alignment horizontal="center" vertical="center" wrapText="1"/>
    </xf>
    <xf numFmtId="0" fontId="17" fillId="0" borderId="70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55" xfId="0" applyFont="1" applyFill="1" applyBorder="1" applyAlignment="1" quotePrefix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 quotePrefix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15" fillId="0" borderId="73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1" fillId="0" borderId="55" xfId="0" applyFont="1" applyFill="1" applyBorder="1" applyAlignment="1" quotePrefix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 quotePrefix="1">
      <alignment horizontal="center" vertical="center" wrapText="1"/>
    </xf>
    <xf numFmtId="0" fontId="18" fillId="0" borderId="21" xfId="0" applyFont="1" applyFill="1" applyBorder="1" applyAlignment="1" quotePrefix="1">
      <alignment horizontal="center" vertical="center" wrapText="1"/>
    </xf>
    <xf numFmtId="0" fontId="18" fillId="0" borderId="23" xfId="0" applyFont="1" applyFill="1" applyBorder="1" applyAlignment="1" quotePrefix="1">
      <alignment horizontal="center" vertical="center" wrapText="1"/>
    </xf>
    <xf numFmtId="0" fontId="18" fillId="0" borderId="22" xfId="0" applyFont="1" applyFill="1" applyBorder="1" applyAlignment="1" quotePrefix="1">
      <alignment horizontal="center" vertical="center" wrapText="1"/>
    </xf>
    <xf numFmtId="0" fontId="18" fillId="0" borderId="75" xfId="0" applyFont="1" applyFill="1" applyBorder="1" applyAlignment="1" quotePrefix="1">
      <alignment horizontal="center" vertical="center" wrapText="1"/>
    </xf>
    <xf numFmtId="0" fontId="18" fillId="0" borderId="76" xfId="0" applyFont="1" applyFill="1" applyBorder="1" applyAlignment="1" quotePrefix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 quotePrefix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8" fillId="0" borderId="79" xfId="0" applyFont="1" applyFill="1" applyBorder="1" applyAlignment="1" quotePrefix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8" fillId="0" borderId="68" xfId="0" applyFont="1" applyFill="1" applyBorder="1" applyAlignment="1" quotePrefix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87" xfId="0" applyFont="1" applyBorder="1" applyAlignment="1">
      <alignment/>
    </xf>
    <xf numFmtId="0" fontId="17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41" xfId="0" applyFont="1" applyFill="1" applyBorder="1" applyAlignment="1" quotePrefix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17" fillId="0" borderId="79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5" fillId="0" borderId="73" xfId="0" applyFont="1" applyFill="1" applyBorder="1" applyAlignment="1" quotePrefix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0" fontId="17" fillId="0" borderId="79" xfId="0" applyFont="1" applyFill="1" applyBorder="1" applyAlignment="1" quotePrefix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 quotePrefix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 quotePrefix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1" fillId="0" borderId="81" xfId="0" applyFont="1" applyFill="1" applyBorder="1" applyAlignment="1" quotePrefix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 quotePrefix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80" xfId="0" applyFont="1" applyFill="1" applyBorder="1" applyAlignment="1" quotePrefix="1">
      <alignment horizontal="center" vertical="center" wrapText="1"/>
    </xf>
    <xf numFmtId="56" fontId="5" fillId="0" borderId="39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38100</xdr:rowOff>
    </xdr:from>
    <xdr:to>
      <xdr:col>16</xdr:col>
      <xdr:colOff>1019175</xdr:colOff>
      <xdr:row>85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28850" y="11315700"/>
          <a:ext cx="1457325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0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6.75390625" style="24" customWidth="1"/>
    <col min="4" max="4" width="13.25390625" style="24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2" width="15.00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4" customWidth="1"/>
    <col min="45" max="16384" width="10.50390625" style="3" customWidth="1"/>
  </cols>
  <sheetData>
    <row r="1" spans="2:32" s="4" customFormat="1" ht="21">
      <c r="B1" s="162"/>
      <c r="C1" s="3"/>
      <c r="D1" s="19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63"/>
      <c r="V1" s="164"/>
      <c r="W1" s="12"/>
      <c r="X1" s="5"/>
      <c r="AF1" s="11"/>
    </row>
    <row r="2" spans="2:40" s="4" customFormat="1" ht="21">
      <c r="B2" s="162"/>
      <c r="C2" s="3"/>
      <c r="D2" s="19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175"/>
      <c r="V2" s="164"/>
      <c r="W2" s="12"/>
      <c r="X2" s="5"/>
      <c r="AF2" s="11"/>
      <c r="AH2" s="172"/>
      <c r="AI2" s="173"/>
      <c r="AM2" s="172"/>
      <c r="AN2" s="173"/>
    </row>
    <row r="3" spans="2:42" s="4" customFormat="1" ht="21">
      <c r="B3" s="162"/>
      <c r="C3" s="3"/>
      <c r="D3" s="19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T3" s="169"/>
      <c r="U3" s="172"/>
      <c r="V3" s="173"/>
      <c r="W3" s="12"/>
      <c r="X3" s="5"/>
      <c r="AF3" s="11"/>
      <c r="AM3" s="172"/>
      <c r="AN3" s="173"/>
      <c r="AO3" s="172"/>
      <c r="AP3" s="173"/>
    </row>
    <row r="4" spans="2:42" s="4" customFormat="1" ht="21">
      <c r="B4" s="162"/>
      <c r="C4" s="3"/>
      <c r="D4" s="19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169"/>
      <c r="U4" s="172"/>
      <c r="V4" s="173"/>
      <c r="W4" s="12"/>
      <c r="X4" s="5"/>
      <c r="AB4" s="165"/>
      <c r="AF4" s="11"/>
      <c r="AL4" s="162"/>
      <c r="AM4" s="172"/>
      <c r="AN4" s="173"/>
      <c r="AO4" s="172"/>
      <c r="AP4" s="173"/>
    </row>
    <row r="5" spans="2:43" s="4" customFormat="1" ht="21">
      <c r="B5" s="162"/>
      <c r="C5" s="3"/>
      <c r="D5" s="19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62"/>
      <c r="T5" s="169"/>
      <c r="U5" s="172"/>
      <c r="V5" s="173"/>
      <c r="W5" s="12"/>
      <c r="X5" s="5"/>
      <c r="Z5" s="169"/>
      <c r="AA5" s="169"/>
      <c r="AB5" s="162"/>
      <c r="AC5" s="169"/>
      <c r="AF5" s="11"/>
      <c r="AH5" s="170"/>
      <c r="AI5" s="171"/>
      <c r="AM5" s="447"/>
      <c r="AN5" s="181"/>
      <c r="AO5" s="5"/>
      <c r="AP5" s="5"/>
      <c r="AQ5" s="25"/>
    </row>
    <row r="6" spans="3:44" s="4" customFormat="1" ht="21.75" thickBot="1">
      <c r="C6" s="18"/>
      <c r="D6" s="26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62"/>
      <c r="R6" s="166"/>
      <c r="S6" s="166"/>
      <c r="T6" s="166"/>
      <c r="U6" s="425"/>
      <c r="V6" s="410"/>
      <c r="W6" s="12"/>
      <c r="X6" s="166"/>
      <c r="Y6" s="167"/>
      <c r="Z6" s="7"/>
      <c r="AA6" s="7"/>
      <c r="AB6" s="162"/>
      <c r="AC6" s="7"/>
      <c r="AD6" s="7"/>
      <c r="AE6" s="162"/>
      <c r="AF6" s="11"/>
      <c r="AG6" s="162"/>
      <c r="AH6" s="162"/>
      <c r="AI6" s="162"/>
      <c r="AJ6" s="161"/>
      <c r="AK6" s="162"/>
      <c r="AL6" s="162"/>
      <c r="AM6" s="7"/>
      <c r="AN6" s="7"/>
      <c r="AO6" s="11" t="s">
        <v>121</v>
      </c>
      <c r="AP6" s="410">
        <v>38771</v>
      </c>
      <c r="AQ6" s="410"/>
      <c r="AR6" s="176" t="s">
        <v>124</v>
      </c>
    </row>
    <row r="7" spans="3:44" s="6" customFormat="1" ht="31.5" customHeight="1" thickBot="1">
      <c r="C7" s="19"/>
      <c r="D7" s="292" t="s">
        <v>99</v>
      </c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293" t="s">
        <v>17</v>
      </c>
      <c r="S7" s="72"/>
      <c r="T7" s="293" t="s">
        <v>49</v>
      </c>
      <c r="U7" s="73"/>
      <c r="V7" s="73"/>
      <c r="W7" s="73"/>
      <c r="X7" s="73"/>
      <c r="Y7" s="73"/>
      <c r="Z7" s="72"/>
      <c r="AA7" s="190"/>
      <c r="AB7" s="294" t="s">
        <v>132</v>
      </c>
      <c r="AC7" s="309"/>
      <c r="AD7" s="293" t="s">
        <v>56</v>
      </c>
      <c r="AE7" s="73"/>
      <c r="AF7" s="73"/>
      <c r="AG7" s="73"/>
      <c r="AH7" s="73"/>
      <c r="AI7" s="73"/>
      <c r="AJ7" s="73"/>
      <c r="AK7" s="71"/>
      <c r="AL7" s="73"/>
      <c r="AM7" s="71"/>
      <c r="AN7" s="72"/>
      <c r="AO7" s="408" t="s">
        <v>12</v>
      </c>
      <c r="AP7" s="409"/>
      <c r="AQ7" s="295" t="s">
        <v>35</v>
      </c>
      <c r="AR7" s="30"/>
    </row>
    <row r="8" spans="3:44" s="7" customFormat="1" ht="19.5" customHeight="1">
      <c r="C8" s="20"/>
      <c r="D8" s="386" t="s">
        <v>189</v>
      </c>
      <c r="E8" s="387"/>
      <c r="F8" s="331" t="s">
        <v>258</v>
      </c>
      <c r="G8" s="390"/>
      <c r="H8" s="384" t="s">
        <v>259</v>
      </c>
      <c r="I8" s="387"/>
      <c r="J8" s="384" t="s">
        <v>260</v>
      </c>
      <c r="K8" s="387"/>
      <c r="L8" s="411" t="s">
        <v>261</v>
      </c>
      <c r="M8" s="436"/>
      <c r="N8" s="353" t="s">
        <v>211</v>
      </c>
      <c r="O8" s="384" t="s">
        <v>190</v>
      </c>
      <c r="P8" s="387"/>
      <c r="Q8" s="379" t="s">
        <v>262</v>
      </c>
      <c r="R8" s="384" t="s">
        <v>18</v>
      </c>
      <c r="S8" s="443"/>
      <c r="T8" s="421" t="s">
        <v>197</v>
      </c>
      <c r="U8" s="327" t="s">
        <v>198</v>
      </c>
      <c r="V8" s="426" t="s">
        <v>30</v>
      </c>
      <c r="W8" s="427"/>
      <c r="X8" s="428" t="s">
        <v>31</v>
      </c>
      <c r="Y8" s="429"/>
      <c r="Z8" s="434" t="s">
        <v>91</v>
      </c>
      <c r="AA8" s="418"/>
      <c r="AB8" s="411" t="s">
        <v>212</v>
      </c>
      <c r="AC8" s="384" t="s">
        <v>191</v>
      </c>
      <c r="AD8" s="364" t="s">
        <v>193</v>
      </c>
      <c r="AE8" s="413"/>
      <c r="AF8" s="414"/>
      <c r="AG8" s="364" t="s">
        <v>196</v>
      </c>
      <c r="AH8" s="413"/>
      <c r="AI8" s="414"/>
      <c r="AJ8" s="439" t="s">
        <v>57</v>
      </c>
      <c r="AK8" s="439" t="s">
        <v>58</v>
      </c>
      <c r="AL8" s="439" t="s">
        <v>271</v>
      </c>
      <c r="AM8" s="358" t="s">
        <v>92</v>
      </c>
      <c r="AN8" s="327" t="s">
        <v>40</v>
      </c>
      <c r="AO8" s="331" t="s">
        <v>263</v>
      </c>
      <c r="AP8" s="332"/>
      <c r="AQ8" s="324" t="s">
        <v>272</v>
      </c>
      <c r="AR8" s="31"/>
    </row>
    <row r="9" spans="3:44" s="8" customFormat="1" ht="19.5" customHeight="1">
      <c r="C9" s="21"/>
      <c r="D9" s="388"/>
      <c r="E9" s="389"/>
      <c r="F9" s="391"/>
      <c r="G9" s="392"/>
      <c r="H9" s="395"/>
      <c r="I9" s="389"/>
      <c r="J9" s="395"/>
      <c r="K9" s="389"/>
      <c r="L9" s="437"/>
      <c r="M9" s="438"/>
      <c r="N9" s="400"/>
      <c r="O9" s="395"/>
      <c r="P9" s="389"/>
      <c r="Q9" s="442"/>
      <c r="R9" s="444"/>
      <c r="S9" s="445"/>
      <c r="T9" s="422"/>
      <c r="U9" s="328"/>
      <c r="V9" s="351"/>
      <c r="W9" s="370"/>
      <c r="X9" s="430"/>
      <c r="Y9" s="431"/>
      <c r="Z9" s="435"/>
      <c r="AA9" s="419"/>
      <c r="AB9" s="412"/>
      <c r="AC9" s="376"/>
      <c r="AD9" s="415"/>
      <c r="AE9" s="416"/>
      <c r="AF9" s="417"/>
      <c r="AG9" s="415"/>
      <c r="AH9" s="416"/>
      <c r="AI9" s="417"/>
      <c r="AJ9" s="380"/>
      <c r="AK9" s="380"/>
      <c r="AL9" s="380"/>
      <c r="AM9" s="328"/>
      <c r="AN9" s="328"/>
      <c r="AO9" s="333"/>
      <c r="AP9" s="334"/>
      <c r="AQ9" s="325"/>
      <c r="AR9" s="128"/>
    </row>
    <row r="10" spans="3:44" s="8" customFormat="1" ht="27.75" customHeight="1">
      <c r="C10" s="21"/>
      <c r="D10" s="388"/>
      <c r="E10" s="389"/>
      <c r="F10" s="393"/>
      <c r="G10" s="394"/>
      <c r="H10" s="395"/>
      <c r="I10" s="389"/>
      <c r="J10" s="395"/>
      <c r="K10" s="389"/>
      <c r="L10" s="437"/>
      <c r="M10" s="438"/>
      <c r="N10" s="400"/>
      <c r="O10" s="395"/>
      <c r="P10" s="389"/>
      <c r="Q10" s="442"/>
      <c r="R10" s="444"/>
      <c r="S10" s="445"/>
      <c r="T10" s="422"/>
      <c r="U10" s="328"/>
      <c r="V10" s="351"/>
      <c r="W10" s="370"/>
      <c r="X10" s="430"/>
      <c r="Y10" s="431"/>
      <c r="Z10" s="435"/>
      <c r="AA10" s="420"/>
      <c r="AB10" s="412"/>
      <c r="AC10" s="376"/>
      <c r="AD10" s="256" t="s">
        <v>192</v>
      </c>
      <c r="AE10" s="296" t="s">
        <v>194</v>
      </c>
      <c r="AF10" s="291" t="s">
        <v>195</v>
      </c>
      <c r="AG10" s="256" t="s">
        <v>192</v>
      </c>
      <c r="AH10" s="296" t="s">
        <v>194</v>
      </c>
      <c r="AI10" s="291" t="s">
        <v>195</v>
      </c>
      <c r="AJ10" s="380"/>
      <c r="AK10" s="380"/>
      <c r="AL10" s="380"/>
      <c r="AM10" s="328"/>
      <c r="AN10" s="328"/>
      <c r="AO10" s="360"/>
      <c r="AP10" s="361"/>
      <c r="AQ10" s="326"/>
      <c r="AR10" s="128"/>
    </row>
    <row r="11" spans="3:44" s="7" customFormat="1" ht="16.5" customHeight="1">
      <c r="C11" s="20"/>
      <c r="D11" s="405" t="s">
        <v>11</v>
      </c>
      <c r="E11" s="396" t="s">
        <v>24</v>
      </c>
      <c r="F11" s="348" t="s">
        <v>11</v>
      </c>
      <c r="G11" s="370" t="s">
        <v>24</v>
      </c>
      <c r="H11" s="370" t="s">
        <v>11</v>
      </c>
      <c r="I11" s="348" t="s">
        <v>24</v>
      </c>
      <c r="J11" s="370" t="s">
        <v>11</v>
      </c>
      <c r="K11" s="348" t="s">
        <v>24</v>
      </c>
      <c r="L11" s="370" t="s">
        <v>11</v>
      </c>
      <c r="M11" s="370" t="s">
        <v>24</v>
      </c>
      <c r="N11" s="348" t="s">
        <v>24</v>
      </c>
      <c r="O11" s="370" t="s">
        <v>11</v>
      </c>
      <c r="P11" s="370" t="s">
        <v>24</v>
      </c>
      <c r="Q11" s="348" t="s">
        <v>21</v>
      </c>
      <c r="R11" s="407" t="s">
        <v>19</v>
      </c>
      <c r="S11" s="407" t="s">
        <v>20</v>
      </c>
      <c r="T11" s="348" t="s">
        <v>21</v>
      </c>
      <c r="U11" s="348" t="s">
        <v>21</v>
      </c>
      <c r="V11" s="372" t="s">
        <v>79</v>
      </c>
      <c r="W11" s="372" t="s">
        <v>80</v>
      </c>
      <c r="X11" s="372" t="s">
        <v>79</v>
      </c>
      <c r="Y11" s="432" t="s">
        <v>80</v>
      </c>
      <c r="Z11" s="423" t="s">
        <v>21</v>
      </c>
      <c r="AA11" s="356"/>
      <c r="AB11" s="343" t="s">
        <v>278</v>
      </c>
      <c r="AC11" s="351" t="s">
        <v>199</v>
      </c>
      <c r="AD11" s="345" t="s">
        <v>39</v>
      </c>
      <c r="AE11" s="345" t="s">
        <v>39</v>
      </c>
      <c r="AF11" s="345" t="s">
        <v>39</v>
      </c>
      <c r="AG11" s="345" t="s">
        <v>46</v>
      </c>
      <c r="AH11" s="345" t="s">
        <v>46</v>
      </c>
      <c r="AI11" s="345" t="s">
        <v>46</v>
      </c>
      <c r="AJ11" s="345" t="s">
        <v>37</v>
      </c>
      <c r="AK11" s="345" t="s">
        <v>37</v>
      </c>
      <c r="AL11" s="345" t="s">
        <v>38</v>
      </c>
      <c r="AM11" s="345" t="s">
        <v>59</v>
      </c>
      <c r="AN11" s="345" t="s">
        <v>59</v>
      </c>
      <c r="AO11" s="362" t="s">
        <v>103</v>
      </c>
      <c r="AP11" s="345" t="s">
        <v>59</v>
      </c>
      <c r="AQ11" s="329" t="s">
        <v>21</v>
      </c>
      <c r="AR11" s="31"/>
    </row>
    <row r="12" spans="3:44" ht="60.75" customHeight="1" thickBot="1">
      <c r="C12" s="22"/>
      <c r="D12" s="406"/>
      <c r="E12" s="397"/>
      <c r="F12" s="346"/>
      <c r="G12" s="371"/>
      <c r="H12" s="371"/>
      <c r="I12" s="346"/>
      <c r="J12" s="371"/>
      <c r="K12" s="346"/>
      <c r="L12" s="371"/>
      <c r="M12" s="371"/>
      <c r="N12" s="346"/>
      <c r="O12" s="371"/>
      <c r="P12" s="371"/>
      <c r="Q12" s="378"/>
      <c r="R12" s="352"/>
      <c r="S12" s="352"/>
      <c r="T12" s="378"/>
      <c r="U12" s="378"/>
      <c r="V12" s="373"/>
      <c r="W12" s="373"/>
      <c r="X12" s="373"/>
      <c r="Y12" s="433"/>
      <c r="Z12" s="424"/>
      <c r="AA12" s="357"/>
      <c r="AB12" s="344"/>
      <c r="AC12" s="352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63"/>
      <c r="AP12" s="346"/>
      <c r="AQ12" s="330"/>
      <c r="AR12" s="22"/>
    </row>
    <row r="13" spans="3:44" ht="9.75" customHeight="1">
      <c r="C13" s="77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6"/>
      <c r="S13" s="36"/>
      <c r="T13" s="36"/>
      <c r="U13" s="36"/>
      <c r="V13" s="37"/>
      <c r="W13" s="37"/>
      <c r="X13" s="37"/>
      <c r="Y13" s="188"/>
      <c r="Z13" s="84"/>
      <c r="AA13" s="189"/>
      <c r="AB13" s="36"/>
      <c r="AC13" s="36"/>
      <c r="AD13" s="36"/>
      <c r="AE13" s="36"/>
      <c r="AF13" s="36"/>
      <c r="AG13" s="36"/>
      <c r="AH13" s="36"/>
      <c r="AI13" s="36"/>
      <c r="AJ13" s="74"/>
      <c r="AK13" s="74"/>
      <c r="AL13" s="36"/>
      <c r="AM13" s="36"/>
      <c r="AN13" s="36"/>
      <c r="AO13" s="38"/>
      <c r="AP13" s="36"/>
      <c r="AQ13" s="39"/>
      <c r="AR13" s="77"/>
    </row>
    <row r="14" spans="3:44" ht="20.25" customHeight="1" hidden="1">
      <c r="C14" s="77" t="s">
        <v>171</v>
      </c>
      <c r="D14" s="40">
        <v>494.2618</v>
      </c>
      <c r="E14" s="41">
        <v>3.6</v>
      </c>
      <c r="F14" s="41">
        <v>279.497</v>
      </c>
      <c r="G14" s="41">
        <v>2.6</v>
      </c>
      <c r="H14" s="41">
        <v>27.0944</v>
      </c>
      <c r="I14" s="41">
        <v>13.4</v>
      </c>
      <c r="J14" s="41">
        <v>71.1611</v>
      </c>
      <c r="K14" s="41">
        <v>9.2</v>
      </c>
      <c r="L14" s="41">
        <v>39.4183</v>
      </c>
      <c r="M14" s="41">
        <v>-2.9</v>
      </c>
      <c r="N14" s="41">
        <v>-0.1</v>
      </c>
      <c r="O14" s="41">
        <v>506.4795</v>
      </c>
      <c r="P14" s="41">
        <v>2.9</v>
      </c>
      <c r="Q14" s="42">
        <v>-0.6</v>
      </c>
      <c r="R14" s="43" t="s">
        <v>14</v>
      </c>
      <c r="S14" s="43" t="s">
        <v>14</v>
      </c>
      <c r="T14" s="44">
        <v>-0.1</v>
      </c>
      <c r="U14" s="45"/>
      <c r="V14" s="44">
        <v>4.1</v>
      </c>
      <c r="W14" s="44">
        <v>2.6</v>
      </c>
      <c r="X14" s="46">
        <v>4.9745250964198675</v>
      </c>
      <c r="Y14" s="44">
        <v>0.7</v>
      </c>
      <c r="Z14" s="42">
        <v>8</v>
      </c>
      <c r="AA14" s="44"/>
      <c r="AB14" s="44" t="s">
        <v>14</v>
      </c>
      <c r="AC14" s="44" t="s">
        <v>14</v>
      </c>
      <c r="AD14" s="43">
        <v>3.3</v>
      </c>
      <c r="AE14" s="43">
        <v>3.3</v>
      </c>
      <c r="AF14" s="43">
        <v>3.4</v>
      </c>
      <c r="AG14" s="11">
        <v>6.5</v>
      </c>
      <c r="AH14" s="43">
        <v>6.6</v>
      </c>
      <c r="AI14" s="43">
        <v>6.2</v>
      </c>
      <c r="AJ14" s="75">
        <v>225</v>
      </c>
      <c r="AK14" s="75">
        <v>5347</v>
      </c>
      <c r="AL14" s="47">
        <v>0.72</v>
      </c>
      <c r="AM14" s="44">
        <v>1.6</v>
      </c>
      <c r="AN14" s="48">
        <v>6.1</v>
      </c>
      <c r="AO14" s="49">
        <v>1630</v>
      </c>
      <c r="AP14" s="50">
        <v>9.8</v>
      </c>
      <c r="AQ14" s="51" t="s">
        <v>83</v>
      </c>
      <c r="AR14" s="78" t="s">
        <v>32</v>
      </c>
    </row>
    <row r="15" spans="3:44" ht="20.25" customHeight="1" hidden="1">
      <c r="C15" s="77" t="s">
        <v>162</v>
      </c>
      <c r="D15" s="40">
        <v>493.7935</v>
      </c>
      <c r="E15" s="41">
        <f>ROUND(D15/D14*100-100,3)</f>
        <v>-0.095</v>
      </c>
      <c r="F15" s="41">
        <v>276.5906</v>
      </c>
      <c r="G15" s="41">
        <f>ROUND(F15/F14*100-100,3)</f>
        <v>-1.04</v>
      </c>
      <c r="H15" s="41">
        <v>21.9774</v>
      </c>
      <c r="I15" s="41">
        <f>ROUND(H15/H14*100-100,3)</f>
        <v>-18.886</v>
      </c>
      <c r="J15" s="41">
        <v>73.4763</v>
      </c>
      <c r="K15" s="41">
        <f>ROUND(J15/J14*100-100,3)</f>
        <v>3.253</v>
      </c>
      <c r="L15" s="41">
        <v>36.9714</v>
      </c>
      <c r="M15" s="41">
        <f>ROUND(L15/L14*100-100,3)</f>
        <v>-6.208</v>
      </c>
      <c r="N15" s="41">
        <v>1.1</v>
      </c>
      <c r="O15" s="41">
        <v>510.4658</v>
      </c>
      <c r="P15" s="41">
        <f aca="true" t="shared" si="0" ref="P15:P22">ROUND(O15/O14*100-100,1)</f>
        <v>0.8</v>
      </c>
      <c r="Q15" s="41">
        <v>0.9</v>
      </c>
      <c r="R15" s="43" t="s">
        <v>14</v>
      </c>
      <c r="S15" s="43" t="s">
        <v>14</v>
      </c>
      <c r="T15" s="44">
        <v>-2.1</v>
      </c>
      <c r="U15" s="52">
        <v>-4.3</v>
      </c>
      <c r="V15" s="44">
        <v>0.7</v>
      </c>
      <c r="W15" s="44">
        <v>-6.8</v>
      </c>
      <c r="X15" s="46">
        <v>-1.5264506821166606</v>
      </c>
      <c r="Y15" s="44">
        <v>-5.1</v>
      </c>
      <c r="Z15" s="42">
        <v>-13.3</v>
      </c>
      <c r="AA15" s="77" t="s">
        <v>166</v>
      </c>
      <c r="AB15" s="44" t="s">
        <v>14</v>
      </c>
      <c r="AC15" s="44" t="s">
        <v>14</v>
      </c>
      <c r="AD15" s="43">
        <v>3.5</v>
      </c>
      <c r="AE15" s="43">
        <v>3.5</v>
      </c>
      <c r="AF15" s="43">
        <v>3.5</v>
      </c>
      <c r="AG15" s="11">
        <v>6.8</v>
      </c>
      <c r="AH15" s="124" t="s">
        <v>77</v>
      </c>
      <c r="AI15" s="43">
        <v>6.6</v>
      </c>
      <c r="AJ15" s="75">
        <v>236</v>
      </c>
      <c r="AK15" s="75">
        <v>5392</v>
      </c>
      <c r="AL15" s="47">
        <v>0.69</v>
      </c>
      <c r="AM15" s="44">
        <v>0.9</v>
      </c>
      <c r="AN15" s="48">
        <v>-0.8</v>
      </c>
      <c r="AO15" s="53">
        <v>1341</v>
      </c>
      <c r="AP15" s="50">
        <v>-17.7</v>
      </c>
      <c r="AQ15" s="182">
        <v>-3</v>
      </c>
      <c r="AR15" s="77" t="s">
        <v>162</v>
      </c>
    </row>
    <row r="16" spans="3:44" ht="20.25" customHeight="1" hidden="1">
      <c r="C16" s="77" t="s">
        <v>140</v>
      </c>
      <c r="D16" s="40">
        <v>487.6032</v>
      </c>
      <c r="E16" s="41">
        <f aca="true" t="shared" si="1" ref="E16:E22">ROUND(D16/D15*100-100,3)</f>
        <v>-1.254</v>
      </c>
      <c r="F16" s="41">
        <v>277.4224</v>
      </c>
      <c r="G16" s="41">
        <f aca="true" t="shared" si="2" ref="G16:G22">ROUND(F16/F15*100-100,3)</f>
        <v>0.301</v>
      </c>
      <c r="H16" s="41">
        <v>19.6667</v>
      </c>
      <c r="I16" s="41">
        <f aca="true" t="shared" si="3" ref="I16:I22">ROUND(H16/H15*100-100,3)</f>
        <v>-10.514</v>
      </c>
      <c r="J16" s="41">
        <v>68.165</v>
      </c>
      <c r="K16" s="41">
        <f aca="true" t="shared" si="4" ref="K16:K22">ROUND(J16/J15*100-100,3)</f>
        <v>-7.229</v>
      </c>
      <c r="L16" s="41">
        <v>37.5786</v>
      </c>
      <c r="M16" s="41">
        <f aca="true" t="shared" si="5" ref="M16:M22">ROUND(L16/L15*100-100,3)</f>
        <v>1.642</v>
      </c>
      <c r="N16" s="41">
        <v>0.2</v>
      </c>
      <c r="O16" s="41">
        <v>501.3835</v>
      </c>
      <c r="P16" s="41">
        <f t="shared" si="0"/>
        <v>-1.8</v>
      </c>
      <c r="Q16" s="41">
        <v>-0.5</v>
      </c>
      <c r="R16" s="43" t="s">
        <v>14</v>
      </c>
      <c r="S16" s="43" t="s">
        <v>14</v>
      </c>
      <c r="T16" s="44">
        <v>-1.3</v>
      </c>
      <c r="U16" s="52">
        <v>-4.4</v>
      </c>
      <c r="V16" s="44">
        <v>0</v>
      </c>
      <c r="W16" s="44">
        <v>-3.1</v>
      </c>
      <c r="X16" s="46">
        <v>-0.0038934391960907533</v>
      </c>
      <c r="Y16" s="44">
        <v>2.2</v>
      </c>
      <c r="Z16" s="42">
        <v>-3.8</v>
      </c>
      <c r="AA16" s="78" t="s">
        <v>140</v>
      </c>
      <c r="AB16" s="44" t="s">
        <v>14</v>
      </c>
      <c r="AC16" s="44" t="s">
        <v>14</v>
      </c>
      <c r="AD16" s="43">
        <v>4.3</v>
      </c>
      <c r="AE16" s="43">
        <v>4.4</v>
      </c>
      <c r="AF16" s="43">
        <v>4.2</v>
      </c>
      <c r="AG16" s="11">
        <v>8.2</v>
      </c>
      <c r="AH16" s="43">
        <v>8.7</v>
      </c>
      <c r="AI16" s="43">
        <v>7.6</v>
      </c>
      <c r="AJ16" s="75">
        <v>294</v>
      </c>
      <c r="AK16" s="75">
        <v>5353</v>
      </c>
      <c r="AL16" s="47">
        <v>0.5</v>
      </c>
      <c r="AM16" s="44">
        <v>-1.7</v>
      </c>
      <c r="AN16" s="48">
        <v>-7.7</v>
      </c>
      <c r="AO16" s="49">
        <v>1180</v>
      </c>
      <c r="AP16" s="50">
        <v>-12.1</v>
      </c>
      <c r="AQ16" s="54" t="s">
        <v>48</v>
      </c>
      <c r="AR16" s="78" t="s">
        <v>140</v>
      </c>
    </row>
    <row r="17" spans="3:44" ht="20.25" customHeight="1" hidden="1">
      <c r="C17" s="77" t="s">
        <v>139</v>
      </c>
      <c r="D17" s="55">
        <v>490.3694</v>
      </c>
      <c r="E17" s="48">
        <f t="shared" si="1"/>
        <v>0.567</v>
      </c>
      <c r="F17" s="48">
        <v>280.7763</v>
      </c>
      <c r="G17" s="48">
        <f t="shared" si="2"/>
        <v>1.209</v>
      </c>
      <c r="H17" s="48">
        <v>20.3589</v>
      </c>
      <c r="I17" s="48">
        <f t="shared" si="3"/>
        <v>3.52</v>
      </c>
      <c r="J17" s="48">
        <v>67.8459</v>
      </c>
      <c r="K17" s="48">
        <f t="shared" si="4"/>
        <v>-0.468</v>
      </c>
      <c r="L17" s="48">
        <v>37.3773</v>
      </c>
      <c r="M17" s="48">
        <f t="shared" si="5"/>
        <v>-0.536</v>
      </c>
      <c r="N17" s="48">
        <v>0</v>
      </c>
      <c r="O17" s="48">
        <v>496.6058</v>
      </c>
      <c r="P17" s="48">
        <f t="shared" si="0"/>
        <v>-1</v>
      </c>
      <c r="Q17" s="48">
        <v>-1.5</v>
      </c>
      <c r="R17" s="43" t="s">
        <v>14</v>
      </c>
      <c r="S17" s="43" t="s">
        <v>14</v>
      </c>
      <c r="T17" s="44">
        <v>-1.2</v>
      </c>
      <c r="U17" s="44">
        <v>-2</v>
      </c>
      <c r="V17" s="44">
        <v>-1.6</v>
      </c>
      <c r="W17" s="44">
        <v>-2</v>
      </c>
      <c r="X17" s="44">
        <v>-1</v>
      </c>
      <c r="Y17" s="44">
        <v>-4.2</v>
      </c>
      <c r="Z17" s="48">
        <v>0.9</v>
      </c>
      <c r="AA17" s="77" t="s">
        <v>139</v>
      </c>
      <c r="AB17" s="44" t="s">
        <v>14</v>
      </c>
      <c r="AC17" s="44" t="s">
        <v>14</v>
      </c>
      <c r="AD17" s="44">
        <v>4.7</v>
      </c>
      <c r="AE17" s="44">
        <v>4.9</v>
      </c>
      <c r="AF17" s="44">
        <v>4.5</v>
      </c>
      <c r="AG17" s="11">
        <v>9.1</v>
      </c>
      <c r="AH17" s="44">
        <v>10.2</v>
      </c>
      <c r="AI17" s="44">
        <v>8</v>
      </c>
      <c r="AJ17" s="75">
        <v>320</v>
      </c>
      <c r="AK17" s="75">
        <v>5325</v>
      </c>
      <c r="AL17" s="47">
        <v>0.49</v>
      </c>
      <c r="AM17" s="44">
        <v>-1.2</v>
      </c>
      <c r="AN17" s="48">
        <v>0.9</v>
      </c>
      <c r="AO17" s="49">
        <v>1226</v>
      </c>
      <c r="AP17" s="50">
        <v>4</v>
      </c>
      <c r="AQ17" s="56">
        <v>-0.7</v>
      </c>
      <c r="AR17" s="77" t="s">
        <v>139</v>
      </c>
    </row>
    <row r="18" spans="3:44" ht="24" customHeight="1">
      <c r="C18" s="252" t="s">
        <v>230</v>
      </c>
      <c r="D18" s="55">
        <v>504.3325</v>
      </c>
      <c r="E18" s="48">
        <f t="shared" si="1"/>
        <v>2.847</v>
      </c>
      <c r="F18" s="48">
        <v>283.4045</v>
      </c>
      <c r="G18" s="48">
        <f t="shared" si="2"/>
        <v>0.936</v>
      </c>
      <c r="H18" s="48">
        <v>20.366</v>
      </c>
      <c r="I18" s="48">
        <f t="shared" si="3"/>
        <v>0.035</v>
      </c>
      <c r="J18" s="48">
        <v>72.7614</v>
      </c>
      <c r="K18" s="48">
        <f t="shared" si="4"/>
        <v>7.245</v>
      </c>
      <c r="L18" s="48">
        <v>34.4849</v>
      </c>
      <c r="M18" s="48">
        <f t="shared" si="5"/>
        <v>-7.738</v>
      </c>
      <c r="N18" s="48">
        <v>0.1</v>
      </c>
      <c r="O18" s="48">
        <v>502.7831</v>
      </c>
      <c r="P18" s="48">
        <f t="shared" si="0"/>
        <v>1.2</v>
      </c>
      <c r="Q18" s="48">
        <v>-1.6</v>
      </c>
      <c r="R18" s="43" t="s">
        <v>14</v>
      </c>
      <c r="S18" s="43" t="s">
        <v>14</v>
      </c>
      <c r="T18" s="44">
        <v>-0.5</v>
      </c>
      <c r="U18" s="44">
        <v>-0.8</v>
      </c>
      <c r="V18" s="44">
        <v>-2.6</v>
      </c>
      <c r="W18" s="44">
        <v>-2.2</v>
      </c>
      <c r="X18" s="44">
        <v>-1.6</v>
      </c>
      <c r="Y18" s="44">
        <v>-5.3</v>
      </c>
      <c r="Z18" s="48">
        <v>2.5</v>
      </c>
      <c r="AA18" s="267" t="s">
        <v>138</v>
      </c>
      <c r="AB18" s="44" t="s">
        <v>14</v>
      </c>
      <c r="AC18" s="44" t="s">
        <v>14</v>
      </c>
      <c r="AD18" s="44">
        <v>4.7</v>
      </c>
      <c r="AE18" s="44">
        <v>4.9</v>
      </c>
      <c r="AF18" s="44">
        <v>4.5</v>
      </c>
      <c r="AG18" s="11">
        <v>9.1</v>
      </c>
      <c r="AH18" s="44">
        <v>10.1</v>
      </c>
      <c r="AI18" s="44">
        <v>8.2</v>
      </c>
      <c r="AJ18" s="75">
        <v>319</v>
      </c>
      <c r="AK18" s="75">
        <v>5372</v>
      </c>
      <c r="AL18" s="47">
        <v>0.62</v>
      </c>
      <c r="AM18" s="44">
        <v>0.1</v>
      </c>
      <c r="AN18" s="48">
        <v>3.7</v>
      </c>
      <c r="AO18" s="53">
        <v>1213</v>
      </c>
      <c r="AP18" s="50">
        <v>-1.1</v>
      </c>
      <c r="AQ18" s="56">
        <v>-2.5</v>
      </c>
      <c r="AR18" s="252" t="s">
        <v>230</v>
      </c>
    </row>
    <row r="19" spans="3:44" ht="24" customHeight="1">
      <c r="C19" s="252" t="s">
        <v>218</v>
      </c>
      <c r="D19" s="125">
        <v>500.3878</v>
      </c>
      <c r="E19" s="48">
        <f t="shared" si="1"/>
        <v>-0.782</v>
      </c>
      <c r="F19" s="48">
        <v>286.7211</v>
      </c>
      <c r="G19" s="48">
        <f t="shared" si="2"/>
        <v>1.17</v>
      </c>
      <c r="H19" s="48">
        <v>18.789</v>
      </c>
      <c r="I19" s="48">
        <f t="shared" si="3"/>
        <v>-7.743</v>
      </c>
      <c r="J19" s="48">
        <v>71.0993</v>
      </c>
      <c r="K19" s="48">
        <f t="shared" si="4"/>
        <v>-2.284</v>
      </c>
      <c r="L19" s="48">
        <v>32.7454</v>
      </c>
      <c r="M19" s="48">
        <f t="shared" si="5"/>
        <v>-5.044</v>
      </c>
      <c r="N19" s="48">
        <v>-0.5</v>
      </c>
      <c r="O19" s="48">
        <v>492.3467</v>
      </c>
      <c r="P19" s="48">
        <f t="shared" si="0"/>
        <v>-2.1</v>
      </c>
      <c r="Q19" s="48">
        <v>-1.3</v>
      </c>
      <c r="R19" s="43" t="s">
        <v>14</v>
      </c>
      <c r="S19" s="43" t="s">
        <v>14</v>
      </c>
      <c r="T19" s="44">
        <v>-2.1</v>
      </c>
      <c r="U19" s="44">
        <v>-3.3</v>
      </c>
      <c r="V19" s="44">
        <v>-2.4</v>
      </c>
      <c r="W19" s="44">
        <v>-0.3</v>
      </c>
      <c r="X19" s="44">
        <v>-5</v>
      </c>
      <c r="Y19" s="44">
        <v>-4.8</v>
      </c>
      <c r="Z19" s="48">
        <v>-1.7</v>
      </c>
      <c r="AA19" s="267" t="s">
        <v>137</v>
      </c>
      <c r="AB19" s="44" t="s">
        <v>14</v>
      </c>
      <c r="AC19" s="44" t="s">
        <v>14</v>
      </c>
      <c r="AD19" s="44">
        <v>5.2</v>
      </c>
      <c r="AE19" s="44">
        <v>5.4</v>
      </c>
      <c r="AF19" s="44">
        <v>4.9</v>
      </c>
      <c r="AG19" s="11">
        <v>9.8</v>
      </c>
      <c r="AH19" s="44">
        <v>11</v>
      </c>
      <c r="AI19" s="44">
        <v>8.6</v>
      </c>
      <c r="AJ19" s="75">
        <v>348</v>
      </c>
      <c r="AK19" s="75">
        <v>5354</v>
      </c>
      <c r="AL19" s="47">
        <v>0.56</v>
      </c>
      <c r="AM19" s="44">
        <v>-2</v>
      </c>
      <c r="AN19" s="48">
        <v>-5.6</v>
      </c>
      <c r="AO19" s="53">
        <v>1173</v>
      </c>
      <c r="AP19" s="50">
        <v>-3.3</v>
      </c>
      <c r="AQ19" s="56">
        <v>-3.4</v>
      </c>
      <c r="AR19" s="252" t="s">
        <v>218</v>
      </c>
    </row>
    <row r="20" spans="3:44" ht="24" customHeight="1">
      <c r="C20" s="252" t="s">
        <v>219</v>
      </c>
      <c r="D20" s="125">
        <v>506.017</v>
      </c>
      <c r="E20" s="48">
        <f t="shared" si="1"/>
        <v>1.125</v>
      </c>
      <c r="F20" s="48">
        <v>290.5589</v>
      </c>
      <c r="G20" s="48">
        <f t="shared" si="2"/>
        <v>1.339</v>
      </c>
      <c r="H20" s="48">
        <v>18.3824</v>
      </c>
      <c r="I20" s="48">
        <f t="shared" si="3"/>
        <v>-2.164</v>
      </c>
      <c r="J20" s="48">
        <v>69.2646</v>
      </c>
      <c r="K20" s="48">
        <f t="shared" si="4"/>
        <v>-2.58</v>
      </c>
      <c r="L20" s="48">
        <v>31.0096</v>
      </c>
      <c r="M20" s="48">
        <f t="shared" si="5"/>
        <v>-5.301</v>
      </c>
      <c r="N20" s="48">
        <v>0.7</v>
      </c>
      <c r="O20" s="48">
        <v>488.7244</v>
      </c>
      <c r="P20" s="48">
        <f t="shared" si="0"/>
        <v>-0.7</v>
      </c>
      <c r="Q20" s="48">
        <v>-1.8</v>
      </c>
      <c r="R20" s="43" t="s">
        <v>14</v>
      </c>
      <c r="S20" s="43" t="s">
        <v>14</v>
      </c>
      <c r="T20" s="44">
        <v>0.1</v>
      </c>
      <c r="U20" s="44">
        <v>-3.2</v>
      </c>
      <c r="V20" s="44">
        <v>-2.7</v>
      </c>
      <c r="W20" s="44">
        <v>-2.5</v>
      </c>
      <c r="X20" s="44">
        <v>-7</v>
      </c>
      <c r="Y20" s="44">
        <v>-1.9</v>
      </c>
      <c r="Z20" s="48">
        <v>2.5</v>
      </c>
      <c r="AA20" s="267" t="s">
        <v>136</v>
      </c>
      <c r="AB20" s="44" t="s">
        <v>14</v>
      </c>
      <c r="AC20" s="44" t="s">
        <v>14</v>
      </c>
      <c r="AD20" s="44">
        <v>5.4</v>
      </c>
      <c r="AE20" s="44">
        <v>5.6</v>
      </c>
      <c r="AF20" s="44">
        <v>5.1</v>
      </c>
      <c r="AG20" s="57" t="s">
        <v>47</v>
      </c>
      <c r="AH20" s="44">
        <v>11.2</v>
      </c>
      <c r="AI20" s="44">
        <v>8.7</v>
      </c>
      <c r="AJ20" s="75">
        <v>360</v>
      </c>
      <c r="AK20" s="75">
        <v>5329</v>
      </c>
      <c r="AL20" s="47">
        <v>0.56</v>
      </c>
      <c r="AM20" s="44">
        <v>-2.7</v>
      </c>
      <c r="AN20" s="48">
        <v>4</v>
      </c>
      <c r="AO20" s="53">
        <v>1146</v>
      </c>
      <c r="AP20" s="50">
        <v>-2.4</v>
      </c>
      <c r="AQ20" s="56">
        <v>-6.4</v>
      </c>
      <c r="AR20" s="252" t="s">
        <v>219</v>
      </c>
    </row>
    <row r="21" spans="3:44" ht="24" customHeight="1">
      <c r="C21" s="252" t="s">
        <v>220</v>
      </c>
      <c r="D21" s="55">
        <v>517.4788</v>
      </c>
      <c r="E21" s="48">
        <f t="shared" si="1"/>
        <v>2.265</v>
      </c>
      <c r="F21" s="48">
        <v>292.8928</v>
      </c>
      <c r="G21" s="48">
        <f t="shared" si="2"/>
        <v>0.803</v>
      </c>
      <c r="H21" s="48">
        <v>18.381</v>
      </c>
      <c r="I21" s="48">
        <f t="shared" si="3"/>
        <v>-0.008</v>
      </c>
      <c r="J21" s="48">
        <v>74.132</v>
      </c>
      <c r="K21" s="48">
        <f t="shared" si="4"/>
        <v>7.027</v>
      </c>
      <c r="L21" s="48">
        <v>28.0572</v>
      </c>
      <c r="M21" s="48">
        <f t="shared" si="5"/>
        <v>-9.521</v>
      </c>
      <c r="N21" s="48">
        <v>0.8</v>
      </c>
      <c r="O21" s="48">
        <v>493.5511</v>
      </c>
      <c r="P21" s="48">
        <f t="shared" si="0"/>
        <v>1</v>
      </c>
      <c r="Q21" s="48">
        <v>-1.2</v>
      </c>
      <c r="R21" s="43" t="s">
        <v>14</v>
      </c>
      <c r="S21" s="43" t="s">
        <v>14</v>
      </c>
      <c r="T21" s="44">
        <v>0</v>
      </c>
      <c r="U21" s="44">
        <v>-1.4</v>
      </c>
      <c r="V21" s="44">
        <v>-2.5</v>
      </c>
      <c r="W21" s="44">
        <v>-2.6</v>
      </c>
      <c r="X21" s="44">
        <v>0.5</v>
      </c>
      <c r="Y21" s="44">
        <v>-3.2</v>
      </c>
      <c r="Z21" s="48">
        <v>-2.5</v>
      </c>
      <c r="AA21" s="267" t="s">
        <v>135</v>
      </c>
      <c r="AB21" s="44" t="s">
        <v>14</v>
      </c>
      <c r="AC21" s="44" t="s">
        <v>14</v>
      </c>
      <c r="AD21" s="44">
        <v>5.1</v>
      </c>
      <c r="AE21" s="44">
        <v>5.4</v>
      </c>
      <c r="AF21" s="44">
        <v>4.8</v>
      </c>
      <c r="AG21" s="57" t="s">
        <v>47</v>
      </c>
      <c r="AH21" s="44">
        <v>11.5</v>
      </c>
      <c r="AI21" s="44">
        <v>8.4</v>
      </c>
      <c r="AJ21" s="75">
        <v>342</v>
      </c>
      <c r="AK21" s="75">
        <v>5340</v>
      </c>
      <c r="AL21" s="47">
        <v>0.69</v>
      </c>
      <c r="AM21" s="44">
        <v>-0.9</v>
      </c>
      <c r="AN21" s="48">
        <v>4.2</v>
      </c>
      <c r="AO21" s="53">
        <v>1174</v>
      </c>
      <c r="AP21" s="50">
        <v>2.5</v>
      </c>
      <c r="AQ21" s="56">
        <v>-14.1</v>
      </c>
      <c r="AR21" s="252" t="s">
        <v>220</v>
      </c>
    </row>
    <row r="22" spans="3:44" ht="24" customHeight="1">
      <c r="C22" s="253" t="s">
        <v>221</v>
      </c>
      <c r="D22" s="194">
        <v>526.3956</v>
      </c>
      <c r="E22" s="195">
        <f t="shared" si="1"/>
        <v>1.723</v>
      </c>
      <c r="F22" s="195">
        <v>297.9171</v>
      </c>
      <c r="G22" s="195">
        <f t="shared" si="2"/>
        <v>1.715</v>
      </c>
      <c r="H22" s="195">
        <v>18.6874</v>
      </c>
      <c r="I22" s="195">
        <f t="shared" si="3"/>
        <v>1.667</v>
      </c>
      <c r="J22" s="195">
        <v>78.1609</v>
      </c>
      <c r="K22" s="195">
        <f t="shared" si="4"/>
        <v>5.435</v>
      </c>
      <c r="L22" s="195">
        <v>24.5671</v>
      </c>
      <c r="M22" s="195">
        <f t="shared" si="5"/>
        <v>-12.439</v>
      </c>
      <c r="N22" s="195">
        <v>0.5</v>
      </c>
      <c r="O22" s="195">
        <v>496.2351</v>
      </c>
      <c r="P22" s="195">
        <f t="shared" si="0"/>
        <v>0.5</v>
      </c>
      <c r="Q22" s="195">
        <v>-1.2</v>
      </c>
      <c r="R22" s="196"/>
      <c r="S22" s="196"/>
      <c r="T22" s="197">
        <v>-0.2</v>
      </c>
      <c r="U22" s="197">
        <v>-0.7</v>
      </c>
      <c r="V22" s="197">
        <v>-3.4</v>
      </c>
      <c r="W22" s="197">
        <v>-3.2</v>
      </c>
      <c r="X22" s="197">
        <v>-2.1</v>
      </c>
      <c r="Y22" s="197">
        <v>-4.2</v>
      </c>
      <c r="Z22" s="195">
        <v>0.2</v>
      </c>
      <c r="AA22" s="268" t="s">
        <v>161</v>
      </c>
      <c r="AB22" s="197"/>
      <c r="AC22" s="197"/>
      <c r="AD22" s="197">
        <v>4.6</v>
      </c>
      <c r="AE22" s="197">
        <v>4.8</v>
      </c>
      <c r="AF22" s="197">
        <v>4.3</v>
      </c>
      <c r="AG22" s="198" t="s">
        <v>108</v>
      </c>
      <c r="AH22" s="197">
        <v>10.7</v>
      </c>
      <c r="AI22" s="197">
        <v>7.7</v>
      </c>
      <c r="AJ22" s="199">
        <v>308</v>
      </c>
      <c r="AK22" s="199">
        <v>5353</v>
      </c>
      <c r="AL22" s="200">
        <v>0.86</v>
      </c>
      <c r="AM22" s="197" t="s">
        <v>109</v>
      </c>
      <c r="AN22" s="195">
        <v>2.3</v>
      </c>
      <c r="AO22" s="201">
        <v>1193</v>
      </c>
      <c r="AP22" s="202">
        <v>1.7</v>
      </c>
      <c r="AQ22" s="203">
        <v>-13.9</v>
      </c>
      <c r="AR22" s="253" t="s">
        <v>221</v>
      </c>
    </row>
    <row r="23" spans="3:44" ht="24" customHeight="1">
      <c r="C23" s="252"/>
      <c r="D23" s="5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23"/>
      <c r="AB23" s="44"/>
      <c r="AC23" s="44"/>
      <c r="AD23" s="44"/>
      <c r="AE23" s="44"/>
      <c r="AF23" s="44"/>
      <c r="AG23" s="44"/>
      <c r="AH23" s="44"/>
      <c r="AI23" s="44"/>
      <c r="AJ23" s="75"/>
      <c r="AK23" s="75"/>
      <c r="AL23" s="47"/>
      <c r="AM23" s="44"/>
      <c r="AN23" s="44"/>
      <c r="AO23" s="53"/>
      <c r="AP23" s="50"/>
      <c r="AQ23" s="59"/>
      <c r="AR23" s="252"/>
    </row>
    <row r="24" spans="3:44" ht="24" customHeight="1" hidden="1">
      <c r="C24" s="252" t="s">
        <v>296</v>
      </c>
      <c r="D24" s="55">
        <v>489.9484</v>
      </c>
      <c r="E24" s="48">
        <v>3.4</v>
      </c>
      <c r="F24" s="48">
        <v>276.7926</v>
      </c>
      <c r="G24" s="48">
        <v>2.5</v>
      </c>
      <c r="H24" s="48">
        <v>26.6357</v>
      </c>
      <c r="I24" s="48">
        <v>11.9</v>
      </c>
      <c r="J24" s="48">
        <v>68.8067</v>
      </c>
      <c r="K24" s="48">
        <v>4.7</v>
      </c>
      <c r="L24" s="48">
        <v>40.821</v>
      </c>
      <c r="M24" s="48">
        <v>6.4</v>
      </c>
      <c r="N24" s="48">
        <v>-0.5</v>
      </c>
      <c r="O24" s="48">
        <v>502.6089</v>
      </c>
      <c r="P24" s="48">
        <v>2.6</v>
      </c>
      <c r="Q24" s="48">
        <v>-0.7</v>
      </c>
      <c r="R24" s="43" t="s">
        <v>14</v>
      </c>
      <c r="S24" s="43" t="s">
        <v>14</v>
      </c>
      <c r="T24" s="44">
        <v>-0.1</v>
      </c>
      <c r="U24" s="44"/>
      <c r="V24" s="44">
        <v>3.1</v>
      </c>
      <c r="W24" s="44">
        <v>1.8</v>
      </c>
      <c r="X24" s="44">
        <v>4.1269939938725315</v>
      </c>
      <c r="Y24" s="44">
        <v>0.2</v>
      </c>
      <c r="Z24" s="44"/>
      <c r="AA24" s="258" t="s">
        <v>34</v>
      </c>
      <c r="AB24" s="44" t="s">
        <v>14</v>
      </c>
      <c r="AC24" s="44" t="s">
        <v>14</v>
      </c>
      <c r="AD24" s="44">
        <v>3.4</v>
      </c>
      <c r="AE24" s="44">
        <v>3.4</v>
      </c>
      <c r="AF24" s="44">
        <v>3.3</v>
      </c>
      <c r="AG24" s="43">
        <v>6.6</v>
      </c>
      <c r="AH24" s="44">
        <v>6.8</v>
      </c>
      <c r="AI24" s="44">
        <v>6.7</v>
      </c>
      <c r="AJ24" s="75">
        <v>225</v>
      </c>
      <c r="AK24" s="75">
        <v>5322</v>
      </c>
      <c r="AL24" s="47">
        <v>0.7</v>
      </c>
      <c r="AM24" s="44">
        <v>1.1</v>
      </c>
      <c r="AN24" s="44">
        <v>6.2</v>
      </c>
      <c r="AO24" s="53">
        <v>1643</v>
      </c>
      <c r="AP24" s="50">
        <v>11.8</v>
      </c>
      <c r="AQ24" s="59">
        <v>1.1</v>
      </c>
      <c r="AR24" s="254" t="s">
        <v>34</v>
      </c>
    </row>
    <row r="25" spans="3:44" ht="24" customHeight="1" hidden="1">
      <c r="C25" s="252" t="s">
        <v>163</v>
      </c>
      <c r="D25" s="55">
        <v>496.7513</v>
      </c>
      <c r="E25" s="48">
        <f>ROUND(D25/D24*100-100,3)</f>
        <v>1.388</v>
      </c>
      <c r="F25" s="48">
        <v>278.9388</v>
      </c>
      <c r="G25" s="48">
        <f>ROUND(F25/F24*100-100,3)</f>
        <v>0.775</v>
      </c>
      <c r="H25" s="48">
        <v>23.4264</v>
      </c>
      <c r="I25" s="48">
        <f>ROUND(H25/H24*100-100,3)</f>
        <v>-12.049</v>
      </c>
      <c r="J25" s="48">
        <v>73.3635</v>
      </c>
      <c r="K25" s="48">
        <f>ROUND(J25/J24*100-100,3)</f>
        <v>6.623</v>
      </c>
      <c r="L25" s="48">
        <v>37.7697</v>
      </c>
      <c r="M25" s="48">
        <f>ROUND(L25/L24*100-100,3)</f>
        <v>-7.475</v>
      </c>
      <c r="N25" s="48">
        <v>1.1</v>
      </c>
      <c r="O25" s="48">
        <v>512.2489</v>
      </c>
      <c r="P25" s="48">
        <f>ROUND(O25/O24*100-100,3)</f>
        <v>1.918</v>
      </c>
      <c r="Q25" s="48">
        <v>0.5</v>
      </c>
      <c r="R25" s="43" t="s">
        <v>14</v>
      </c>
      <c r="S25" s="43" t="s">
        <v>14</v>
      </c>
      <c r="T25" s="44">
        <v>-0.2</v>
      </c>
      <c r="U25" s="44">
        <f>99.3-100</f>
        <v>-0.7000000000000028</v>
      </c>
      <c r="V25" s="44">
        <v>4</v>
      </c>
      <c r="W25" s="44">
        <v>-1.9</v>
      </c>
      <c r="X25" s="44">
        <v>1.0042828797998737</v>
      </c>
      <c r="Y25" s="44">
        <v>-2.8</v>
      </c>
      <c r="Z25" s="42">
        <v>-3.9</v>
      </c>
      <c r="AA25" s="23" t="s">
        <v>167</v>
      </c>
      <c r="AB25" s="44" t="s">
        <v>14</v>
      </c>
      <c r="AC25" s="44" t="s">
        <v>14</v>
      </c>
      <c r="AD25" s="44">
        <v>3.4</v>
      </c>
      <c r="AE25" s="44">
        <v>3.3</v>
      </c>
      <c r="AF25" s="44">
        <v>3.4</v>
      </c>
      <c r="AG25" s="43">
        <v>6.7</v>
      </c>
      <c r="AH25" s="44">
        <v>6.9</v>
      </c>
      <c r="AI25" s="44">
        <v>6.3</v>
      </c>
      <c r="AJ25" s="75">
        <v>230</v>
      </c>
      <c r="AK25" s="75">
        <v>5391</v>
      </c>
      <c r="AL25" s="47">
        <v>0.72</v>
      </c>
      <c r="AM25" s="44">
        <v>1.6</v>
      </c>
      <c r="AN25" s="44">
        <v>1.5</v>
      </c>
      <c r="AO25" s="53">
        <v>1387</v>
      </c>
      <c r="AP25" s="50">
        <v>-15.6</v>
      </c>
      <c r="AQ25" s="56">
        <v>-6.9</v>
      </c>
      <c r="AR25" s="252" t="s">
        <v>163</v>
      </c>
    </row>
    <row r="26" spans="3:44" ht="24" customHeight="1" hidden="1">
      <c r="C26" s="254" t="s">
        <v>141</v>
      </c>
      <c r="D26" s="55">
        <v>488.0271</v>
      </c>
      <c r="E26" s="48">
        <f aca="true" t="shared" si="6" ref="E26:E33">ROUND(D26/D25*100-100,3)</f>
        <v>-1.756</v>
      </c>
      <c r="F26" s="48">
        <v>276.6699</v>
      </c>
      <c r="G26" s="48">
        <f aca="true" t="shared" si="7" ref="G26:G33">ROUND(F26/F25*100-100,3)</f>
        <v>-0.813</v>
      </c>
      <c r="H26" s="48">
        <v>20.1093</v>
      </c>
      <c r="I26" s="48">
        <f aca="true" t="shared" si="8" ref="I26:I33">ROUND(H26/H25*100-100,3)</f>
        <v>-14.16</v>
      </c>
      <c r="J26" s="48">
        <v>69.5595</v>
      </c>
      <c r="K26" s="48">
        <f aca="true" t="shared" si="9" ref="K26:K33">ROUND(J26/J25*100-100,3)</f>
        <v>-5.185</v>
      </c>
      <c r="L26" s="48">
        <v>36.1834</v>
      </c>
      <c r="M26" s="48">
        <f aca="true" t="shared" si="10" ref="M26:M33">ROUND(L26/L25*100-100,3)</f>
        <v>-4.2</v>
      </c>
      <c r="N26" s="48">
        <v>0.4</v>
      </c>
      <c r="O26" s="48">
        <v>502.9728</v>
      </c>
      <c r="P26" s="48">
        <f aca="true" t="shared" si="11" ref="P26:P33">ROUND(O26/O25*100-100,3)</f>
        <v>-1.811</v>
      </c>
      <c r="Q26" s="48">
        <v>-0.1</v>
      </c>
      <c r="R26" s="43" t="s">
        <v>14</v>
      </c>
      <c r="S26" s="43" t="s">
        <v>14</v>
      </c>
      <c r="T26" s="44">
        <v>-2.2</v>
      </c>
      <c r="U26" s="44">
        <f>94.5-100</f>
        <v>-5.5</v>
      </c>
      <c r="V26" s="44">
        <v>-0.1</v>
      </c>
      <c r="W26" s="44">
        <v>-5</v>
      </c>
      <c r="X26" s="44">
        <v>-0.17405859446236605</v>
      </c>
      <c r="Y26" s="44">
        <v>2.7</v>
      </c>
      <c r="Z26" s="42">
        <v>-10.3</v>
      </c>
      <c r="AA26" s="258" t="s">
        <v>141</v>
      </c>
      <c r="AB26" s="44" t="s">
        <v>14</v>
      </c>
      <c r="AC26" s="44" t="s">
        <v>14</v>
      </c>
      <c r="AD26" s="44">
        <v>4.1</v>
      </c>
      <c r="AE26" s="44">
        <v>4.2</v>
      </c>
      <c r="AF26" s="44">
        <v>4</v>
      </c>
      <c r="AG26" s="43">
        <v>7.7</v>
      </c>
      <c r="AH26" s="44">
        <v>8.2</v>
      </c>
      <c r="AI26" s="44">
        <v>7.3</v>
      </c>
      <c r="AJ26" s="75">
        <v>279</v>
      </c>
      <c r="AK26" s="75">
        <v>5368</v>
      </c>
      <c r="AL26" s="47">
        <v>0.53</v>
      </c>
      <c r="AM26" s="44">
        <v>-1.3</v>
      </c>
      <c r="AN26" s="44">
        <v>-7.6</v>
      </c>
      <c r="AO26" s="53">
        <v>1198</v>
      </c>
      <c r="AP26" s="50">
        <v>-13.6</v>
      </c>
      <c r="AQ26" s="56">
        <v>-0.1</v>
      </c>
      <c r="AR26" s="254" t="s">
        <v>141</v>
      </c>
    </row>
    <row r="27" spans="3:44" ht="24" customHeight="1" hidden="1">
      <c r="C27" s="252" t="s">
        <v>142</v>
      </c>
      <c r="D27" s="55">
        <v>486.9524</v>
      </c>
      <c r="E27" s="48">
        <f t="shared" si="6"/>
        <v>-0.22</v>
      </c>
      <c r="F27" s="48">
        <v>279.64</v>
      </c>
      <c r="G27" s="48">
        <f t="shared" si="7"/>
        <v>1.074</v>
      </c>
      <c r="H27" s="48">
        <v>20.1277</v>
      </c>
      <c r="I27" s="48">
        <f t="shared" si="8"/>
        <v>0.091</v>
      </c>
      <c r="J27" s="48">
        <v>66.5727</v>
      </c>
      <c r="K27" s="48">
        <f t="shared" si="9"/>
        <v>-4.294</v>
      </c>
      <c r="L27" s="48">
        <v>38.3256</v>
      </c>
      <c r="M27" s="48">
        <f t="shared" si="10"/>
        <v>5.92</v>
      </c>
      <c r="N27" s="48">
        <v>-0.2</v>
      </c>
      <c r="O27" s="48">
        <v>495.2269</v>
      </c>
      <c r="P27" s="48">
        <f t="shared" si="11"/>
        <v>-1.54</v>
      </c>
      <c r="Q27" s="48">
        <v>-1.3</v>
      </c>
      <c r="R27" s="43" t="s">
        <v>14</v>
      </c>
      <c r="S27" s="43" t="s">
        <v>14</v>
      </c>
      <c r="T27" s="44">
        <v>-1.2</v>
      </c>
      <c r="U27" s="44">
        <v>-2.7</v>
      </c>
      <c r="V27" s="44">
        <v>-2</v>
      </c>
      <c r="W27" s="44">
        <v>-2.9</v>
      </c>
      <c r="X27" s="44">
        <v>-1.4</v>
      </c>
      <c r="Y27" s="44">
        <v>-4.7</v>
      </c>
      <c r="Z27" s="48">
        <v>0.2</v>
      </c>
      <c r="AA27" s="23" t="s">
        <v>142</v>
      </c>
      <c r="AB27" s="44" t="s">
        <v>14</v>
      </c>
      <c r="AC27" s="44" t="s">
        <v>14</v>
      </c>
      <c r="AD27" s="44">
        <v>4.7</v>
      </c>
      <c r="AE27" s="44">
        <v>4.8</v>
      </c>
      <c r="AF27" s="44">
        <v>4.5</v>
      </c>
      <c r="AG27" s="44">
        <v>9.1</v>
      </c>
      <c r="AH27" s="44">
        <v>10.3</v>
      </c>
      <c r="AI27" s="44">
        <v>8.2</v>
      </c>
      <c r="AJ27" s="75">
        <v>317</v>
      </c>
      <c r="AK27" s="75">
        <v>5331</v>
      </c>
      <c r="AL27" s="47">
        <v>0.48</v>
      </c>
      <c r="AM27" s="44">
        <v>-1.5</v>
      </c>
      <c r="AN27" s="44">
        <v>-1.5</v>
      </c>
      <c r="AO27" s="53">
        <v>1215</v>
      </c>
      <c r="AP27" s="50">
        <v>1.4</v>
      </c>
      <c r="AQ27" s="56">
        <v>3.6</v>
      </c>
      <c r="AR27" s="252" t="s">
        <v>142</v>
      </c>
    </row>
    <row r="28" spans="3:44" ht="24" customHeight="1" hidden="1">
      <c r="C28" s="252" t="s">
        <v>213</v>
      </c>
      <c r="D28" s="55">
        <v>501.2637</v>
      </c>
      <c r="E28" s="48">
        <f t="shared" si="6"/>
        <v>2.939</v>
      </c>
      <c r="F28" s="48">
        <v>282.5958</v>
      </c>
      <c r="G28" s="48">
        <f t="shared" si="7"/>
        <v>1.057</v>
      </c>
      <c r="H28" s="48">
        <v>20.309</v>
      </c>
      <c r="I28" s="48">
        <f t="shared" si="8"/>
        <v>0.901</v>
      </c>
      <c r="J28" s="48">
        <v>71.8057</v>
      </c>
      <c r="K28" s="48">
        <f t="shared" si="9"/>
        <v>7.861</v>
      </c>
      <c r="L28" s="48">
        <v>34.3964</v>
      </c>
      <c r="M28" s="48">
        <f t="shared" si="10"/>
        <v>-10.252</v>
      </c>
      <c r="N28" s="48">
        <v>0.5</v>
      </c>
      <c r="O28" s="48">
        <v>501.0681</v>
      </c>
      <c r="P28" s="48">
        <f t="shared" si="11"/>
        <v>1.179</v>
      </c>
      <c r="Q28" s="48">
        <v>-1.7</v>
      </c>
      <c r="R28" s="43" t="s">
        <v>14</v>
      </c>
      <c r="S28" s="43" t="s">
        <v>14</v>
      </c>
      <c r="T28" s="44">
        <v>-0.9</v>
      </c>
      <c r="U28" s="44">
        <v>-1.5</v>
      </c>
      <c r="V28" s="44">
        <v>-1.9</v>
      </c>
      <c r="W28" s="44">
        <v>-1.8</v>
      </c>
      <c r="X28" s="44">
        <v>-2</v>
      </c>
      <c r="Y28" s="44">
        <v>-5.1</v>
      </c>
      <c r="Z28" s="48">
        <v>3.1</v>
      </c>
      <c r="AA28" s="23" t="s">
        <v>143</v>
      </c>
      <c r="AB28" s="44" t="s">
        <v>14</v>
      </c>
      <c r="AC28" s="44" t="s">
        <v>14</v>
      </c>
      <c r="AD28" s="44">
        <v>4.7</v>
      </c>
      <c r="AE28" s="44">
        <v>4.9</v>
      </c>
      <c r="AF28" s="44">
        <v>4.5</v>
      </c>
      <c r="AG28" s="44">
        <v>9.2</v>
      </c>
      <c r="AH28" s="44">
        <v>10.4</v>
      </c>
      <c r="AI28" s="44">
        <v>7.9</v>
      </c>
      <c r="AJ28" s="75">
        <v>320</v>
      </c>
      <c r="AK28" s="75">
        <v>5356</v>
      </c>
      <c r="AL28" s="47">
        <v>0.59</v>
      </c>
      <c r="AM28" s="44">
        <v>0.1</v>
      </c>
      <c r="AN28" s="44">
        <v>4.4</v>
      </c>
      <c r="AO28" s="53">
        <v>1230</v>
      </c>
      <c r="AP28" s="50">
        <v>1.3</v>
      </c>
      <c r="AQ28" s="56">
        <v>-6.7</v>
      </c>
      <c r="AR28" s="252" t="s">
        <v>213</v>
      </c>
    </row>
    <row r="29" spans="3:44" ht="24" customHeight="1">
      <c r="C29" s="252" t="s">
        <v>214</v>
      </c>
      <c r="D29" s="55">
        <v>503.1925</v>
      </c>
      <c r="E29" s="48">
        <f t="shared" si="6"/>
        <v>0.385</v>
      </c>
      <c r="F29" s="48">
        <v>286.5036</v>
      </c>
      <c r="G29" s="48">
        <f t="shared" si="7"/>
        <v>1.383</v>
      </c>
      <c r="H29" s="48">
        <v>19.2481</v>
      </c>
      <c r="I29" s="48">
        <f t="shared" si="8"/>
        <v>-5.224</v>
      </c>
      <c r="J29" s="48">
        <v>72.7563</v>
      </c>
      <c r="K29" s="48">
        <f t="shared" si="9"/>
        <v>1.324</v>
      </c>
      <c r="L29" s="48">
        <v>33.3732</v>
      </c>
      <c r="M29" s="48">
        <f t="shared" si="10"/>
        <v>-2.975</v>
      </c>
      <c r="N29" s="48">
        <v>-0.8</v>
      </c>
      <c r="O29" s="48">
        <v>496.7768</v>
      </c>
      <c r="P29" s="48">
        <f t="shared" si="11"/>
        <v>-0.856</v>
      </c>
      <c r="Q29" s="48">
        <v>-1.2</v>
      </c>
      <c r="R29" s="43" t="s">
        <v>14</v>
      </c>
      <c r="S29" s="43" t="s">
        <v>14</v>
      </c>
      <c r="T29" s="44">
        <v>-1.8</v>
      </c>
      <c r="U29" s="44">
        <v>-1.9</v>
      </c>
      <c r="V29" s="44">
        <v>-2.8</v>
      </c>
      <c r="W29" s="44">
        <v>-0.4</v>
      </c>
      <c r="X29" s="44">
        <v>-2.2</v>
      </c>
      <c r="Y29" s="44">
        <v>-5.2</v>
      </c>
      <c r="Z29" s="48">
        <v>-0.3</v>
      </c>
      <c r="AA29" s="267" t="s">
        <v>144</v>
      </c>
      <c r="AB29" s="44" t="s">
        <v>14</v>
      </c>
      <c r="AC29" s="44" t="s">
        <v>14</v>
      </c>
      <c r="AD29" s="44">
        <v>5</v>
      </c>
      <c r="AE29" s="44">
        <v>5.2</v>
      </c>
      <c r="AF29" s="44">
        <v>4.8</v>
      </c>
      <c r="AG29" s="44">
        <v>9.6</v>
      </c>
      <c r="AH29" s="44">
        <v>10.7</v>
      </c>
      <c r="AI29" s="44">
        <v>8.4</v>
      </c>
      <c r="AJ29" s="75">
        <v>340</v>
      </c>
      <c r="AK29" s="75">
        <v>5369</v>
      </c>
      <c r="AL29" s="47">
        <v>0.59</v>
      </c>
      <c r="AM29" s="44">
        <v>-1.6</v>
      </c>
      <c r="AN29" s="44">
        <v>-4.1</v>
      </c>
      <c r="AO29" s="53">
        <v>1174</v>
      </c>
      <c r="AP29" s="50">
        <v>-4.6</v>
      </c>
      <c r="AQ29" s="56">
        <v>1</v>
      </c>
      <c r="AR29" s="252" t="s">
        <v>214</v>
      </c>
    </row>
    <row r="30" spans="3:44" ht="24" customHeight="1">
      <c r="C30" s="252" t="s">
        <v>215</v>
      </c>
      <c r="D30" s="55">
        <v>503.8654</v>
      </c>
      <c r="E30" s="48">
        <f t="shared" si="6"/>
        <v>0.134</v>
      </c>
      <c r="F30" s="48">
        <v>289.7438</v>
      </c>
      <c r="G30" s="48">
        <f t="shared" si="7"/>
        <v>1.131</v>
      </c>
      <c r="H30" s="48">
        <v>18.4654</v>
      </c>
      <c r="I30" s="48">
        <f t="shared" si="8"/>
        <v>-4.066</v>
      </c>
      <c r="J30" s="48">
        <v>68.8778</v>
      </c>
      <c r="K30" s="48">
        <f t="shared" si="9"/>
        <v>-5.331</v>
      </c>
      <c r="L30" s="48">
        <v>31.7422</v>
      </c>
      <c r="M30" s="48">
        <f t="shared" si="10"/>
        <v>-4.887</v>
      </c>
      <c r="N30" s="48">
        <v>0.7</v>
      </c>
      <c r="O30" s="48">
        <v>489.6184</v>
      </c>
      <c r="P30" s="48">
        <f t="shared" si="11"/>
        <v>-1.441</v>
      </c>
      <c r="Q30" s="48">
        <v>-1.6</v>
      </c>
      <c r="R30" s="43" t="s">
        <v>14</v>
      </c>
      <c r="S30" s="43" t="s">
        <v>14</v>
      </c>
      <c r="T30" s="44">
        <v>0.3</v>
      </c>
      <c r="U30" s="44">
        <v>-3.9</v>
      </c>
      <c r="V30" s="44">
        <v>-2.7</v>
      </c>
      <c r="W30" s="44">
        <v>-2.3</v>
      </c>
      <c r="X30" s="44">
        <v>-9.7</v>
      </c>
      <c r="Y30" s="44">
        <v>-2.1</v>
      </c>
      <c r="Z30" s="48">
        <v>0</v>
      </c>
      <c r="AA30" s="267" t="s">
        <v>145</v>
      </c>
      <c r="AB30" s="44" t="s">
        <v>14</v>
      </c>
      <c r="AC30" s="44" t="s">
        <v>14</v>
      </c>
      <c r="AD30" s="44">
        <v>5.4</v>
      </c>
      <c r="AE30" s="44">
        <v>5.5</v>
      </c>
      <c r="AF30" s="44">
        <v>5.1</v>
      </c>
      <c r="AG30" s="44">
        <v>9.9</v>
      </c>
      <c r="AH30" s="44">
        <v>11.1</v>
      </c>
      <c r="AI30" s="44">
        <v>8.7</v>
      </c>
      <c r="AJ30" s="75">
        <v>359</v>
      </c>
      <c r="AK30" s="75">
        <v>5331</v>
      </c>
      <c r="AL30" s="47">
        <v>0.54</v>
      </c>
      <c r="AM30" s="44">
        <v>-2.9</v>
      </c>
      <c r="AN30" s="44">
        <v>1.1</v>
      </c>
      <c r="AO30" s="53">
        <v>1151</v>
      </c>
      <c r="AP30" s="50">
        <v>-1.9</v>
      </c>
      <c r="AQ30" s="56">
        <v>-5.6</v>
      </c>
      <c r="AR30" s="252" t="s">
        <v>215</v>
      </c>
    </row>
    <row r="31" spans="3:44" ht="24" customHeight="1">
      <c r="C31" s="252" t="s">
        <v>216</v>
      </c>
      <c r="D31" s="55">
        <v>512.8166</v>
      </c>
      <c r="E31" s="48">
        <f t="shared" si="6"/>
        <v>1.777</v>
      </c>
      <c r="F31" s="48">
        <v>291.3577</v>
      </c>
      <c r="G31" s="48">
        <f t="shared" si="7"/>
        <v>0.557</v>
      </c>
      <c r="H31" s="48">
        <v>18.3054</v>
      </c>
      <c r="I31" s="48">
        <f t="shared" si="8"/>
        <v>-0.866</v>
      </c>
      <c r="J31" s="48">
        <v>72.9325</v>
      </c>
      <c r="K31" s="48">
        <f t="shared" si="9"/>
        <v>5.887</v>
      </c>
      <c r="L31" s="48">
        <v>28.3172</v>
      </c>
      <c r="M31" s="48">
        <f t="shared" si="10"/>
        <v>-10.79</v>
      </c>
      <c r="N31" s="48">
        <v>0.6</v>
      </c>
      <c r="O31" s="48">
        <v>490.5435</v>
      </c>
      <c r="P31" s="233">
        <f t="shared" si="11"/>
        <v>0.189</v>
      </c>
      <c r="Q31" s="48">
        <v>-1.6</v>
      </c>
      <c r="R31" s="43" t="s">
        <v>14</v>
      </c>
      <c r="S31" s="43" t="s">
        <v>14</v>
      </c>
      <c r="T31" s="44">
        <v>-0.8</v>
      </c>
      <c r="U31" s="44">
        <v>-1.9</v>
      </c>
      <c r="V31" s="44">
        <v>-2.8</v>
      </c>
      <c r="W31" s="44">
        <v>-2.8</v>
      </c>
      <c r="X31" s="44">
        <v>0.4</v>
      </c>
      <c r="Y31" s="44">
        <v>-3.2</v>
      </c>
      <c r="Z31" s="44">
        <v>-1.7</v>
      </c>
      <c r="AA31" s="267" t="s">
        <v>146</v>
      </c>
      <c r="AB31" s="44" t="s">
        <v>14</v>
      </c>
      <c r="AC31" s="44" t="s">
        <v>14</v>
      </c>
      <c r="AD31" s="44">
        <v>5.3</v>
      </c>
      <c r="AE31" s="44">
        <v>5.5</v>
      </c>
      <c r="AF31" s="44">
        <v>4.9</v>
      </c>
      <c r="AG31" s="44">
        <v>10.1</v>
      </c>
      <c r="AH31" s="44">
        <v>11.6</v>
      </c>
      <c r="AI31" s="44">
        <v>8.6</v>
      </c>
      <c r="AJ31" s="75">
        <v>350</v>
      </c>
      <c r="AK31" s="75">
        <v>5335</v>
      </c>
      <c r="AL31" s="47">
        <v>0.64</v>
      </c>
      <c r="AM31" s="44">
        <v>-0.7</v>
      </c>
      <c r="AN31" s="44">
        <v>4.6</v>
      </c>
      <c r="AO31" s="53">
        <v>1160</v>
      </c>
      <c r="AP31" s="50">
        <v>0.8</v>
      </c>
      <c r="AQ31" s="56">
        <v>-12.9</v>
      </c>
      <c r="AR31" s="252" t="s">
        <v>216</v>
      </c>
    </row>
    <row r="32" spans="3:44" ht="24" customHeight="1">
      <c r="C32" s="252" t="s">
        <v>217</v>
      </c>
      <c r="D32" s="55">
        <v>524.6222</v>
      </c>
      <c r="E32" s="48">
        <f t="shared" si="6"/>
        <v>2.302</v>
      </c>
      <c r="F32" s="48">
        <v>296.9939</v>
      </c>
      <c r="G32" s="48">
        <f t="shared" si="7"/>
        <v>1.934</v>
      </c>
      <c r="H32" s="48">
        <v>18.6605</v>
      </c>
      <c r="I32" s="48">
        <f t="shared" si="8"/>
        <v>1.94</v>
      </c>
      <c r="J32" s="48">
        <v>76.4749</v>
      </c>
      <c r="K32" s="48">
        <f t="shared" si="9"/>
        <v>4.857</v>
      </c>
      <c r="L32" s="48">
        <v>25.8759</v>
      </c>
      <c r="M32" s="48">
        <f t="shared" si="10"/>
        <v>-8.621</v>
      </c>
      <c r="N32" s="48">
        <v>0.8</v>
      </c>
      <c r="O32" s="48">
        <v>496.0503</v>
      </c>
      <c r="P32" s="233">
        <f t="shared" si="11"/>
        <v>1.123</v>
      </c>
      <c r="Q32" s="48">
        <v>-1.2</v>
      </c>
      <c r="R32" s="43" t="s">
        <v>14</v>
      </c>
      <c r="S32" s="43" t="s">
        <v>14</v>
      </c>
      <c r="T32" s="44">
        <v>0.5</v>
      </c>
      <c r="U32" s="44">
        <v>-0.6</v>
      </c>
      <c r="V32" s="44">
        <v>-2.9</v>
      </c>
      <c r="W32" s="44">
        <v>-2.8</v>
      </c>
      <c r="X32" s="44">
        <v>-1.2</v>
      </c>
      <c r="Y32" s="44">
        <v>-3.5</v>
      </c>
      <c r="Z32" s="44">
        <v>1.1</v>
      </c>
      <c r="AA32" s="267" t="s">
        <v>168</v>
      </c>
      <c r="AB32" s="44" t="s">
        <v>14</v>
      </c>
      <c r="AC32" s="44" t="s">
        <v>14</v>
      </c>
      <c r="AD32" s="44">
        <v>4.7</v>
      </c>
      <c r="AE32" s="44">
        <v>4.9</v>
      </c>
      <c r="AF32" s="44">
        <v>4.4</v>
      </c>
      <c r="AG32" s="44">
        <v>9.5</v>
      </c>
      <c r="AH32" s="44">
        <v>10.9</v>
      </c>
      <c r="AI32" s="44">
        <v>8.3</v>
      </c>
      <c r="AJ32" s="75">
        <v>313</v>
      </c>
      <c r="AK32" s="75">
        <v>5355</v>
      </c>
      <c r="AL32" s="47">
        <v>0.83</v>
      </c>
      <c r="AM32" s="44">
        <v>-0.7</v>
      </c>
      <c r="AN32" s="44">
        <v>3.3</v>
      </c>
      <c r="AO32" s="53">
        <v>1190</v>
      </c>
      <c r="AP32" s="50">
        <v>2.5</v>
      </c>
      <c r="AQ32" s="56">
        <v>-14.7</v>
      </c>
      <c r="AR32" s="252" t="s">
        <v>217</v>
      </c>
    </row>
    <row r="33" spans="3:44" ht="24" customHeight="1">
      <c r="C33" s="253" t="s">
        <v>234</v>
      </c>
      <c r="D33" s="194">
        <v>539.2034</v>
      </c>
      <c r="E33" s="195">
        <f t="shared" si="6"/>
        <v>2.779</v>
      </c>
      <c r="F33" s="195">
        <v>303.3915</v>
      </c>
      <c r="G33" s="195">
        <f t="shared" si="7"/>
        <v>2.154</v>
      </c>
      <c r="H33" s="195">
        <v>18.5131</v>
      </c>
      <c r="I33" s="195">
        <f t="shared" si="8"/>
        <v>-0.79</v>
      </c>
      <c r="J33" s="195">
        <v>82.9188</v>
      </c>
      <c r="K33" s="195">
        <f t="shared" si="9"/>
        <v>8.426</v>
      </c>
      <c r="L33" s="195">
        <v>24.4089</v>
      </c>
      <c r="M33" s="195">
        <f t="shared" si="10"/>
        <v>-5.669</v>
      </c>
      <c r="N33" s="195">
        <v>0.2</v>
      </c>
      <c r="O33" s="195">
        <v>503.1839</v>
      </c>
      <c r="P33" s="234">
        <f t="shared" si="11"/>
        <v>1.438</v>
      </c>
      <c r="Q33" s="195">
        <v>-1.3</v>
      </c>
      <c r="R33" s="196"/>
      <c r="S33" s="196"/>
      <c r="T33" s="197">
        <v>-0.7</v>
      </c>
      <c r="U33" s="197">
        <v>1.1</v>
      </c>
      <c r="V33" s="197">
        <v>-0.5</v>
      </c>
      <c r="W33" s="197">
        <v>-0.2</v>
      </c>
      <c r="X33" s="197">
        <v>-0.5</v>
      </c>
      <c r="Y33" s="197">
        <v>-2.6</v>
      </c>
      <c r="Z33" s="197"/>
      <c r="AA33" s="268" t="s">
        <v>235</v>
      </c>
      <c r="AB33" s="197"/>
      <c r="AC33" s="197"/>
      <c r="AD33" s="197">
        <v>4.4</v>
      </c>
      <c r="AE33" s="197">
        <v>4.6</v>
      </c>
      <c r="AF33" s="197">
        <v>4.2</v>
      </c>
      <c r="AG33" s="197">
        <v>8.7</v>
      </c>
      <c r="AH33" s="197">
        <v>9.9</v>
      </c>
      <c r="AI33" s="197">
        <v>7.4</v>
      </c>
      <c r="AJ33" s="199">
        <v>294</v>
      </c>
      <c r="AK33" s="199">
        <v>5393</v>
      </c>
      <c r="AL33" s="200">
        <v>0.95</v>
      </c>
      <c r="AM33" s="197">
        <v>0.6</v>
      </c>
      <c r="AN33" s="197">
        <v>1.1</v>
      </c>
      <c r="AO33" s="201"/>
      <c r="AP33" s="202"/>
      <c r="AQ33" s="203"/>
      <c r="AR33" s="253" t="s">
        <v>234</v>
      </c>
    </row>
    <row r="34" spans="1:44" ht="24" customHeight="1">
      <c r="A34" s="2"/>
      <c r="C34" s="252"/>
      <c r="D34" s="5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23"/>
      <c r="AB34" s="44"/>
      <c r="AC34" s="44"/>
      <c r="AD34" s="44"/>
      <c r="AE34" s="44"/>
      <c r="AF34" s="44"/>
      <c r="AG34" s="44"/>
      <c r="AH34" s="44"/>
      <c r="AI34" s="44"/>
      <c r="AJ34" s="75"/>
      <c r="AK34" s="75"/>
      <c r="AL34" s="47"/>
      <c r="AM34" s="44"/>
      <c r="AN34" s="44"/>
      <c r="AO34" s="53"/>
      <c r="AP34" s="50"/>
      <c r="AQ34" s="59"/>
      <c r="AR34" s="252"/>
    </row>
    <row r="35" spans="1:44" ht="24" customHeight="1" hidden="1">
      <c r="A35" s="174"/>
      <c r="C35" s="252" t="s">
        <v>295</v>
      </c>
      <c r="D35" s="55">
        <v>499.1068</v>
      </c>
      <c r="E35" s="48">
        <v>-0.5</v>
      </c>
      <c r="F35" s="48">
        <v>287.5766</v>
      </c>
      <c r="G35" s="48">
        <v>-0.3</v>
      </c>
      <c r="H35" s="48">
        <v>18.4703</v>
      </c>
      <c r="I35" s="48">
        <v>-2.2</v>
      </c>
      <c r="J35" s="48">
        <v>68.7014</v>
      </c>
      <c r="K35" s="48">
        <v>-2</v>
      </c>
      <c r="L35" s="48">
        <v>32.848</v>
      </c>
      <c r="M35" s="48">
        <v>2</v>
      </c>
      <c r="N35" s="48">
        <v>0.6</v>
      </c>
      <c r="O35" s="48">
        <v>490.1107</v>
      </c>
      <c r="P35" s="44">
        <v>-0.3</v>
      </c>
      <c r="Q35" s="48">
        <v>-1.4</v>
      </c>
      <c r="R35" s="43" t="s">
        <v>14</v>
      </c>
      <c r="S35" s="43" t="s">
        <v>14</v>
      </c>
      <c r="T35" s="44">
        <v>-1.3</v>
      </c>
      <c r="U35" s="44">
        <v>-5</v>
      </c>
      <c r="V35" s="44">
        <v>-2</v>
      </c>
      <c r="W35" s="44">
        <v>-1.4</v>
      </c>
      <c r="X35" s="44">
        <v>-11.4</v>
      </c>
      <c r="Y35" s="44">
        <v>-2.6</v>
      </c>
      <c r="Z35" s="44"/>
      <c r="AA35" s="258" t="s">
        <v>62</v>
      </c>
      <c r="AB35" s="44">
        <v>36.3</v>
      </c>
      <c r="AC35" s="44" t="s">
        <v>14</v>
      </c>
      <c r="AD35" s="44">
        <v>5.3</v>
      </c>
      <c r="AE35" s="44">
        <v>5.4</v>
      </c>
      <c r="AF35" s="44">
        <v>5.1</v>
      </c>
      <c r="AG35" s="44">
        <v>10.9</v>
      </c>
      <c r="AH35" s="44">
        <v>12.3</v>
      </c>
      <c r="AI35" s="44">
        <v>9.4</v>
      </c>
      <c r="AJ35" s="75">
        <v>356</v>
      </c>
      <c r="AK35" s="75">
        <v>5333</v>
      </c>
      <c r="AL35" s="47">
        <v>0.51</v>
      </c>
      <c r="AM35" s="44">
        <v>-2.5</v>
      </c>
      <c r="AN35" s="44">
        <v>-4.7</v>
      </c>
      <c r="AO35" s="53">
        <v>1169</v>
      </c>
      <c r="AP35" s="50">
        <v>-0.2650057584826868</v>
      </c>
      <c r="AQ35" s="56">
        <v>-6.8</v>
      </c>
      <c r="AR35" s="254" t="s">
        <v>62</v>
      </c>
    </row>
    <row r="36" spans="1:44" ht="24" customHeight="1" hidden="1">
      <c r="A36" s="174"/>
      <c r="C36" s="252" t="s">
        <v>292</v>
      </c>
      <c r="D36" s="55">
        <v>503.4242</v>
      </c>
      <c r="E36" s="48">
        <f>ROUND(D36/D35*100-100,4)</f>
        <v>0.865</v>
      </c>
      <c r="F36" s="48">
        <v>290.0497</v>
      </c>
      <c r="G36" s="48">
        <f aca="true" t="shared" si="12" ref="G36:G48">ROUND(F36/F35*100-100,3)</f>
        <v>0.86</v>
      </c>
      <c r="H36" s="48">
        <v>18.6615</v>
      </c>
      <c r="I36" s="48">
        <f aca="true" t="shared" si="13" ref="I36:I48">ROUND(H36/H35*100-100,3)</f>
        <v>1.035</v>
      </c>
      <c r="J36" s="48">
        <v>67.9724</v>
      </c>
      <c r="K36" s="48">
        <f aca="true" t="shared" si="14" ref="K36:K48">ROUND(J36/J35*100-100,3)</f>
        <v>-1.061</v>
      </c>
      <c r="L36" s="48">
        <v>31.9635</v>
      </c>
      <c r="M36" s="48">
        <f aca="true" t="shared" si="15" ref="M36:M48">ROUND(L36/L35*100-100,3)</f>
        <v>-2.693</v>
      </c>
      <c r="N36" s="48">
        <v>0.7</v>
      </c>
      <c r="O36" s="48">
        <v>488.8653</v>
      </c>
      <c r="P36" s="88">
        <f>ROUND(O36/O35*100-100,3)</f>
        <v>-0.254</v>
      </c>
      <c r="Q36" s="48">
        <v>-1.6</v>
      </c>
      <c r="R36" s="43" t="s">
        <v>14</v>
      </c>
      <c r="S36" s="43" t="s">
        <v>14</v>
      </c>
      <c r="T36" s="44">
        <v>1.1</v>
      </c>
      <c r="U36" s="44">
        <v>-3.7</v>
      </c>
      <c r="V36" s="44">
        <v>-2.4</v>
      </c>
      <c r="W36" s="44">
        <v>-1.9</v>
      </c>
      <c r="X36" s="44">
        <v>-9.8</v>
      </c>
      <c r="Y36" s="44">
        <v>-0.6</v>
      </c>
      <c r="Z36" s="44"/>
      <c r="AA36" s="258" t="s">
        <v>106</v>
      </c>
      <c r="AB36" s="44">
        <v>38</v>
      </c>
      <c r="AC36" s="44" t="s">
        <v>14</v>
      </c>
      <c r="AD36" s="44">
        <v>5.4</v>
      </c>
      <c r="AE36" s="44">
        <v>5.5</v>
      </c>
      <c r="AF36" s="44">
        <v>5.2</v>
      </c>
      <c r="AG36" s="44">
        <v>10.5</v>
      </c>
      <c r="AH36" s="44">
        <v>11.3</v>
      </c>
      <c r="AI36" s="44">
        <v>9.8</v>
      </c>
      <c r="AJ36" s="75">
        <v>359</v>
      </c>
      <c r="AK36" s="75">
        <v>5319</v>
      </c>
      <c r="AL36" s="47">
        <v>0.52</v>
      </c>
      <c r="AM36" s="44">
        <v>-3.2</v>
      </c>
      <c r="AN36" s="44">
        <v>-0.7</v>
      </c>
      <c r="AO36" s="53">
        <v>1168</v>
      </c>
      <c r="AP36" s="50">
        <v>1.8480001594822113</v>
      </c>
      <c r="AQ36" s="56">
        <v>-4.1</v>
      </c>
      <c r="AR36" s="254" t="s">
        <v>106</v>
      </c>
    </row>
    <row r="37" spans="1:44" ht="24" customHeight="1" hidden="1">
      <c r="A37" s="174"/>
      <c r="C37" s="252" t="s">
        <v>293</v>
      </c>
      <c r="D37" s="235">
        <v>506.8075</v>
      </c>
      <c r="E37" s="48">
        <f aca="true" t="shared" si="16" ref="E37:E47">ROUND(D37/D36*100-100,4)</f>
        <v>0.6721</v>
      </c>
      <c r="F37" s="235">
        <v>292.0955</v>
      </c>
      <c r="G37" s="48">
        <f t="shared" si="12"/>
        <v>0.705</v>
      </c>
      <c r="H37" s="235">
        <v>18.435</v>
      </c>
      <c r="I37" s="48">
        <f t="shared" si="13"/>
        <v>-1.214</v>
      </c>
      <c r="J37" s="235">
        <v>68.8196</v>
      </c>
      <c r="K37" s="48">
        <f t="shared" si="14"/>
        <v>1.246</v>
      </c>
      <c r="L37" s="235">
        <v>31.476</v>
      </c>
      <c r="M37" s="48">
        <f t="shared" si="15"/>
        <v>-1.525</v>
      </c>
      <c r="N37" s="48">
        <v>0</v>
      </c>
      <c r="O37" s="235">
        <v>490.2943</v>
      </c>
      <c r="P37" s="88">
        <f aca="true" t="shared" si="17" ref="P37:P48">ROUND(O37/O36*100-100,3)</f>
        <v>0.292</v>
      </c>
      <c r="Q37" s="48">
        <v>-1.7</v>
      </c>
      <c r="R37" s="43" t="s">
        <v>14</v>
      </c>
      <c r="S37" s="43" t="s">
        <v>14</v>
      </c>
      <c r="T37" s="44">
        <v>2.2</v>
      </c>
      <c r="U37" s="44">
        <v>-3.9</v>
      </c>
      <c r="V37" s="44">
        <v>-2.8</v>
      </c>
      <c r="W37" s="44">
        <v>-2.7</v>
      </c>
      <c r="X37" s="44">
        <v>-10.7</v>
      </c>
      <c r="Y37" s="44">
        <v>-2.3</v>
      </c>
      <c r="Z37" s="44"/>
      <c r="AA37" s="258" t="s">
        <v>112</v>
      </c>
      <c r="AB37" s="44">
        <v>37.1</v>
      </c>
      <c r="AC37" s="44" t="s">
        <v>14</v>
      </c>
      <c r="AD37" s="44">
        <v>5.4</v>
      </c>
      <c r="AE37" s="44">
        <v>5.66</v>
      </c>
      <c r="AF37" s="44">
        <v>5.1</v>
      </c>
      <c r="AG37" s="44">
        <v>9.8</v>
      </c>
      <c r="AH37" s="44">
        <v>11.1</v>
      </c>
      <c r="AI37" s="44">
        <v>8.6</v>
      </c>
      <c r="AJ37" s="75">
        <v>363</v>
      </c>
      <c r="AK37" s="75">
        <v>5344</v>
      </c>
      <c r="AL37" s="47">
        <v>0.54</v>
      </c>
      <c r="AM37" s="44">
        <v>-3.9</v>
      </c>
      <c r="AN37" s="44">
        <v>3.6</v>
      </c>
      <c r="AO37" s="53">
        <v>1130</v>
      </c>
      <c r="AP37" s="50">
        <v>-6.190167779936644</v>
      </c>
      <c r="AQ37" s="56">
        <v>-4.7</v>
      </c>
      <c r="AR37" s="254" t="s">
        <v>112</v>
      </c>
    </row>
    <row r="38" spans="1:44" ht="24" customHeight="1" hidden="1">
      <c r="A38" s="174"/>
      <c r="C38" s="253" t="s">
        <v>294</v>
      </c>
      <c r="D38" s="236">
        <v>508.4368</v>
      </c>
      <c r="E38" s="195">
        <f t="shared" si="16"/>
        <v>0.3215</v>
      </c>
      <c r="F38" s="236">
        <v>291.402</v>
      </c>
      <c r="G38" s="195">
        <f t="shared" si="12"/>
        <v>-0.237</v>
      </c>
      <c r="H38" s="236">
        <v>18.2746</v>
      </c>
      <c r="I38" s="195">
        <f t="shared" si="13"/>
        <v>-0.87</v>
      </c>
      <c r="J38" s="236">
        <v>69.935</v>
      </c>
      <c r="K38" s="195">
        <f t="shared" si="14"/>
        <v>1.621</v>
      </c>
      <c r="L38" s="236">
        <v>30.8913</v>
      </c>
      <c r="M38" s="195">
        <f t="shared" si="15"/>
        <v>-1.858</v>
      </c>
      <c r="N38" s="195">
        <v>0.4</v>
      </c>
      <c r="O38" s="236">
        <v>489.6556</v>
      </c>
      <c r="P38" s="204">
        <f t="shared" si="17"/>
        <v>-0.13</v>
      </c>
      <c r="Q38" s="195">
        <v>-1.6</v>
      </c>
      <c r="R38" s="196" t="s">
        <v>14</v>
      </c>
      <c r="S38" s="196" t="s">
        <v>14</v>
      </c>
      <c r="T38" s="197">
        <v>-1</v>
      </c>
      <c r="U38" s="197">
        <v>-3.3</v>
      </c>
      <c r="V38" s="197">
        <v>-3.2</v>
      </c>
      <c r="W38" s="197">
        <v>-3.1</v>
      </c>
      <c r="X38" s="197">
        <v>-7.1</v>
      </c>
      <c r="Y38" s="197">
        <v>-2.7</v>
      </c>
      <c r="Z38" s="197">
        <v>1.4</v>
      </c>
      <c r="AA38" s="259" t="s">
        <v>152</v>
      </c>
      <c r="AB38" s="197">
        <v>36.4</v>
      </c>
      <c r="AC38" s="197" t="s">
        <v>14</v>
      </c>
      <c r="AD38" s="197">
        <v>5.4</v>
      </c>
      <c r="AE38" s="197">
        <v>5.56</v>
      </c>
      <c r="AF38" s="197">
        <v>5</v>
      </c>
      <c r="AG38" s="197">
        <v>8.4</v>
      </c>
      <c r="AH38" s="197">
        <v>10</v>
      </c>
      <c r="AI38" s="197">
        <v>6.9</v>
      </c>
      <c r="AJ38" s="199">
        <v>357</v>
      </c>
      <c r="AK38" s="199">
        <v>5322</v>
      </c>
      <c r="AL38" s="200">
        <v>0.57</v>
      </c>
      <c r="AM38" s="197">
        <v>-2.2</v>
      </c>
      <c r="AN38" s="197">
        <v>7</v>
      </c>
      <c r="AO38" s="201">
        <v>1141</v>
      </c>
      <c r="AP38" s="202">
        <v>-2.8076719926053073</v>
      </c>
      <c r="AQ38" s="203">
        <v>-6.1</v>
      </c>
      <c r="AR38" s="262" t="s">
        <v>152</v>
      </c>
    </row>
    <row r="39" spans="1:44" ht="24" customHeight="1">
      <c r="A39" s="174"/>
      <c r="C39" s="252" t="s">
        <v>231</v>
      </c>
      <c r="D39" s="235">
        <v>507.5745</v>
      </c>
      <c r="E39" s="48">
        <f t="shared" si="16"/>
        <v>-0.1696</v>
      </c>
      <c r="F39" s="235">
        <v>291.041</v>
      </c>
      <c r="G39" s="48">
        <f t="shared" si="12"/>
        <v>-0.124</v>
      </c>
      <c r="H39" s="235">
        <v>18.1211</v>
      </c>
      <c r="I39" s="48">
        <f t="shared" si="13"/>
        <v>-0.84</v>
      </c>
      <c r="J39" s="235">
        <v>70.2544</v>
      </c>
      <c r="K39" s="48">
        <f t="shared" si="14"/>
        <v>0.457</v>
      </c>
      <c r="L39" s="235">
        <v>29.9815</v>
      </c>
      <c r="M39" s="48">
        <f t="shared" si="15"/>
        <v>-2.945</v>
      </c>
      <c r="N39" s="48">
        <v>0.2</v>
      </c>
      <c r="O39" s="235">
        <v>486.4519</v>
      </c>
      <c r="P39" s="88">
        <f t="shared" si="17"/>
        <v>-0.654</v>
      </c>
      <c r="Q39" s="48">
        <v>-2.5</v>
      </c>
      <c r="R39" s="43" t="s">
        <v>14</v>
      </c>
      <c r="S39" s="43" t="s">
        <v>14</v>
      </c>
      <c r="T39" s="44">
        <v>-1.7</v>
      </c>
      <c r="U39" s="44">
        <v>-1.8</v>
      </c>
      <c r="V39" s="44">
        <v>-2.3</v>
      </c>
      <c r="W39" s="44">
        <v>-2.1</v>
      </c>
      <c r="X39" s="44">
        <v>0.5</v>
      </c>
      <c r="Y39" s="44">
        <v>-1.9</v>
      </c>
      <c r="Z39" s="44">
        <v>4.7</v>
      </c>
      <c r="AA39" s="269" t="s">
        <v>147</v>
      </c>
      <c r="AB39" s="44">
        <v>34.9</v>
      </c>
      <c r="AC39" s="44" t="s">
        <v>14</v>
      </c>
      <c r="AD39" s="44">
        <v>5.4</v>
      </c>
      <c r="AE39" s="44">
        <v>5.61</v>
      </c>
      <c r="AF39" s="44">
        <v>5.05</v>
      </c>
      <c r="AG39" s="44">
        <v>11.1</v>
      </c>
      <c r="AH39" s="44">
        <v>12.1</v>
      </c>
      <c r="AI39" s="44">
        <v>10</v>
      </c>
      <c r="AJ39" s="75">
        <v>359</v>
      </c>
      <c r="AK39" s="75">
        <v>5333</v>
      </c>
      <c r="AL39" s="47">
        <v>0.59</v>
      </c>
      <c r="AM39" s="44">
        <v>-1</v>
      </c>
      <c r="AN39" s="44">
        <v>6.1</v>
      </c>
      <c r="AO39" s="53">
        <v>1143</v>
      </c>
      <c r="AP39" s="50">
        <v>-2.10984478370519</v>
      </c>
      <c r="AQ39" s="56">
        <v>-9.8</v>
      </c>
      <c r="AR39" s="252" t="s">
        <v>231</v>
      </c>
    </row>
    <row r="40" spans="1:44" ht="24" customHeight="1">
      <c r="A40" s="174"/>
      <c r="C40" s="254" t="s">
        <v>148</v>
      </c>
      <c r="D40" s="235">
        <v>511.2801</v>
      </c>
      <c r="E40" s="48">
        <f t="shared" si="16"/>
        <v>0.7301</v>
      </c>
      <c r="F40" s="235">
        <v>290.403</v>
      </c>
      <c r="G40" s="48">
        <f t="shared" si="12"/>
        <v>-0.219</v>
      </c>
      <c r="H40" s="235">
        <v>18.1885</v>
      </c>
      <c r="I40" s="48">
        <f t="shared" si="13"/>
        <v>0.372</v>
      </c>
      <c r="J40" s="235">
        <v>72.6051</v>
      </c>
      <c r="K40" s="48">
        <f t="shared" si="14"/>
        <v>3.346</v>
      </c>
      <c r="L40" s="235">
        <v>28.7555</v>
      </c>
      <c r="M40" s="48">
        <f t="shared" si="15"/>
        <v>-4.089</v>
      </c>
      <c r="N40" s="48">
        <v>0</v>
      </c>
      <c r="O40" s="235">
        <v>490.7604</v>
      </c>
      <c r="P40" s="88">
        <f t="shared" si="17"/>
        <v>0.886</v>
      </c>
      <c r="Q40" s="48">
        <v>-1.1</v>
      </c>
      <c r="R40" s="43" t="s">
        <v>14</v>
      </c>
      <c r="S40" s="43" t="s">
        <v>14</v>
      </c>
      <c r="T40" s="44">
        <v>-0.3</v>
      </c>
      <c r="U40" s="44">
        <f>97.4-100</f>
        <v>-2.5999999999999943</v>
      </c>
      <c r="V40" s="44">
        <v>-3.2</v>
      </c>
      <c r="W40" s="44">
        <v>-3.4</v>
      </c>
      <c r="X40" s="44">
        <v>0.6</v>
      </c>
      <c r="Y40" s="44">
        <v>-3.2</v>
      </c>
      <c r="Z40" s="44">
        <v>-5.3</v>
      </c>
      <c r="AA40" s="269" t="s">
        <v>148</v>
      </c>
      <c r="AB40" s="44">
        <v>35.9</v>
      </c>
      <c r="AC40" s="44" t="s">
        <v>14</v>
      </c>
      <c r="AD40" s="44">
        <v>5.4</v>
      </c>
      <c r="AE40" s="44">
        <v>5.7</v>
      </c>
      <c r="AF40" s="44">
        <v>4.99</v>
      </c>
      <c r="AG40" s="44">
        <v>11.2</v>
      </c>
      <c r="AH40" s="44">
        <v>12.5</v>
      </c>
      <c r="AI40" s="44">
        <v>10.1</v>
      </c>
      <c r="AJ40" s="75">
        <v>361</v>
      </c>
      <c r="AK40" s="75">
        <v>5335</v>
      </c>
      <c r="AL40" s="47">
        <v>0.61</v>
      </c>
      <c r="AM40" s="44">
        <v>0.8</v>
      </c>
      <c r="AN40" s="44">
        <v>4.6</v>
      </c>
      <c r="AO40" s="53">
        <v>1193</v>
      </c>
      <c r="AP40" s="50">
        <v>2.215400474984989</v>
      </c>
      <c r="AQ40" s="56">
        <v>-11.9</v>
      </c>
      <c r="AR40" s="254" t="s">
        <v>148</v>
      </c>
    </row>
    <row r="41" spans="1:44" ht="24" customHeight="1">
      <c r="A41" s="174"/>
      <c r="C41" s="254" t="s">
        <v>149</v>
      </c>
      <c r="D41" s="235">
        <v>514.0476</v>
      </c>
      <c r="E41" s="48">
        <f t="shared" si="16"/>
        <v>0.5413</v>
      </c>
      <c r="F41" s="235">
        <v>291.5924</v>
      </c>
      <c r="G41" s="48">
        <f t="shared" si="12"/>
        <v>0.41</v>
      </c>
      <c r="H41" s="235">
        <v>18.5707</v>
      </c>
      <c r="I41" s="48">
        <f t="shared" si="13"/>
        <v>2.101</v>
      </c>
      <c r="J41" s="235">
        <v>72.3009</v>
      </c>
      <c r="K41" s="48">
        <f t="shared" si="14"/>
        <v>-0.419</v>
      </c>
      <c r="L41" s="235">
        <v>27.7196</v>
      </c>
      <c r="M41" s="121">
        <f t="shared" si="15"/>
        <v>-3.602</v>
      </c>
      <c r="N41" s="48">
        <v>0.4</v>
      </c>
      <c r="O41" s="235">
        <v>491.7162</v>
      </c>
      <c r="P41" s="88">
        <f t="shared" si="17"/>
        <v>0.195</v>
      </c>
      <c r="Q41" s="48">
        <v>-1.1</v>
      </c>
      <c r="R41" s="43" t="s">
        <v>14</v>
      </c>
      <c r="S41" s="43" t="s">
        <v>14</v>
      </c>
      <c r="T41" s="44">
        <v>-1.6</v>
      </c>
      <c r="U41" s="44">
        <v>-2.2</v>
      </c>
      <c r="V41" s="44">
        <v>-2.9</v>
      </c>
      <c r="W41" s="44">
        <v>-3.1</v>
      </c>
      <c r="X41" s="44">
        <v>0</v>
      </c>
      <c r="Y41" s="44">
        <v>-4.5</v>
      </c>
      <c r="Z41" s="44">
        <v>-4.1</v>
      </c>
      <c r="AA41" s="269" t="s">
        <v>149</v>
      </c>
      <c r="AB41" s="44">
        <v>39.4</v>
      </c>
      <c r="AC41" s="44" t="s">
        <v>14</v>
      </c>
      <c r="AD41" s="44">
        <v>5.1</v>
      </c>
      <c r="AE41" s="44">
        <v>5.41</v>
      </c>
      <c r="AF41" s="44">
        <v>4.8</v>
      </c>
      <c r="AG41" s="44">
        <v>9.6</v>
      </c>
      <c r="AH41" s="44">
        <v>11.2</v>
      </c>
      <c r="AI41" s="44">
        <v>7.9</v>
      </c>
      <c r="AJ41" s="75">
        <v>343</v>
      </c>
      <c r="AK41" s="75">
        <v>5333</v>
      </c>
      <c r="AL41" s="47">
        <v>0.65</v>
      </c>
      <c r="AM41" s="44">
        <v>-1.6</v>
      </c>
      <c r="AN41" s="44">
        <v>3.6</v>
      </c>
      <c r="AO41" s="53">
        <v>1122</v>
      </c>
      <c r="AP41" s="50">
        <v>-0.5643410639701045</v>
      </c>
      <c r="AQ41" s="56">
        <v>-15.6</v>
      </c>
      <c r="AR41" s="254" t="s">
        <v>149</v>
      </c>
    </row>
    <row r="42" spans="1:44" ht="24" customHeight="1">
      <c r="A42" s="174"/>
      <c r="C42" s="262" t="s">
        <v>155</v>
      </c>
      <c r="D42" s="236">
        <v>521.5076</v>
      </c>
      <c r="E42" s="195">
        <f t="shared" si="16"/>
        <v>1.4512</v>
      </c>
      <c r="F42" s="236">
        <v>294.7099</v>
      </c>
      <c r="G42" s="195">
        <f t="shared" si="12"/>
        <v>1.069</v>
      </c>
      <c r="H42" s="236">
        <v>18.2959</v>
      </c>
      <c r="I42" s="195">
        <f t="shared" si="13"/>
        <v>-1.48</v>
      </c>
      <c r="J42" s="236">
        <v>77.2009</v>
      </c>
      <c r="K42" s="195">
        <f t="shared" si="14"/>
        <v>6.777</v>
      </c>
      <c r="L42" s="236">
        <v>26.9579</v>
      </c>
      <c r="M42" s="195">
        <f t="shared" si="15"/>
        <v>-2.748</v>
      </c>
      <c r="N42" s="195">
        <v>0.6</v>
      </c>
      <c r="O42" s="236">
        <v>493.9993</v>
      </c>
      <c r="P42" s="204">
        <f t="shared" si="17"/>
        <v>0.464</v>
      </c>
      <c r="Q42" s="195">
        <v>-1.6</v>
      </c>
      <c r="R42" s="196" t="s">
        <v>14</v>
      </c>
      <c r="S42" s="196" t="s">
        <v>14</v>
      </c>
      <c r="T42" s="197">
        <v>0.2</v>
      </c>
      <c r="U42" s="197">
        <f>98.8-100</f>
        <v>-1.2000000000000028</v>
      </c>
      <c r="V42" s="197">
        <v>-2.7</v>
      </c>
      <c r="W42" s="197">
        <v>-2.5</v>
      </c>
      <c r="X42" s="197">
        <v>0.4</v>
      </c>
      <c r="Y42" s="197">
        <v>-3.2</v>
      </c>
      <c r="Z42" s="197">
        <v>-3.6</v>
      </c>
      <c r="AA42" s="270" t="s">
        <v>155</v>
      </c>
      <c r="AB42" s="197">
        <v>40.5</v>
      </c>
      <c r="AC42" s="197" t="s">
        <v>14</v>
      </c>
      <c r="AD42" s="197">
        <v>5</v>
      </c>
      <c r="AE42" s="197">
        <v>5.2</v>
      </c>
      <c r="AF42" s="197">
        <v>4.8</v>
      </c>
      <c r="AG42" s="197">
        <v>8.7</v>
      </c>
      <c r="AH42" s="197">
        <v>10.4</v>
      </c>
      <c r="AI42" s="197">
        <v>7</v>
      </c>
      <c r="AJ42" s="199">
        <v>337</v>
      </c>
      <c r="AK42" s="199">
        <v>5339</v>
      </c>
      <c r="AL42" s="200">
        <v>0.73</v>
      </c>
      <c r="AM42" s="197">
        <v>-1.3</v>
      </c>
      <c r="AN42" s="197">
        <v>4.3</v>
      </c>
      <c r="AO42" s="201">
        <v>1181</v>
      </c>
      <c r="AP42" s="202">
        <v>3.1866582884703547</v>
      </c>
      <c r="AQ42" s="203">
        <v>-14.5</v>
      </c>
      <c r="AR42" s="262" t="s">
        <v>155</v>
      </c>
    </row>
    <row r="43" spans="1:44" ht="24" customHeight="1">
      <c r="A43" s="174"/>
      <c r="C43" s="252" t="s">
        <v>225</v>
      </c>
      <c r="D43" s="235">
        <v>525.992</v>
      </c>
      <c r="E43" s="48">
        <f t="shared" si="16"/>
        <v>0.8599</v>
      </c>
      <c r="F43" s="235">
        <v>297.176</v>
      </c>
      <c r="G43" s="48">
        <f t="shared" si="12"/>
        <v>0.837</v>
      </c>
      <c r="H43" s="235">
        <v>18.4381</v>
      </c>
      <c r="I43" s="48">
        <f t="shared" si="13"/>
        <v>0.777</v>
      </c>
      <c r="J43" s="235">
        <v>74.1436</v>
      </c>
      <c r="K43" s="48">
        <f t="shared" si="14"/>
        <v>-3.96</v>
      </c>
      <c r="L43" s="235">
        <v>29.2779</v>
      </c>
      <c r="M43" s="48">
        <f t="shared" si="15"/>
        <v>8.606</v>
      </c>
      <c r="N43" s="48">
        <v>0.6</v>
      </c>
      <c r="O43" s="235">
        <v>497.7243</v>
      </c>
      <c r="P43" s="88">
        <f t="shared" si="17"/>
        <v>0.754</v>
      </c>
      <c r="Q43" s="48">
        <v>-1.1</v>
      </c>
      <c r="R43" s="43" t="s">
        <v>14</v>
      </c>
      <c r="S43" s="43" t="s">
        <v>14</v>
      </c>
      <c r="T43" s="44">
        <v>2.1</v>
      </c>
      <c r="U43" s="44">
        <v>0.2</v>
      </c>
      <c r="V43" s="44">
        <v>-0.8</v>
      </c>
      <c r="W43" s="44">
        <v>-1.1</v>
      </c>
      <c r="X43" s="44">
        <v>1.1</v>
      </c>
      <c r="Y43" s="44">
        <v>-1.7</v>
      </c>
      <c r="Z43" s="44">
        <v>1.8</v>
      </c>
      <c r="AA43" s="269" t="s">
        <v>153</v>
      </c>
      <c r="AB43" s="44">
        <v>43</v>
      </c>
      <c r="AC43" s="44" t="s">
        <v>14</v>
      </c>
      <c r="AD43" s="44">
        <v>4.9</v>
      </c>
      <c r="AE43" s="44">
        <v>5.2</v>
      </c>
      <c r="AF43" s="44">
        <v>4.5</v>
      </c>
      <c r="AG43" s="44">
        <v>10.5</v>
      </c>
      <c r="AH43" s="44">
        <v>11.7</v>
      </c>
      <c r="AI43" s="44">
        <v>9.2</v>
      </c>
      <c r="AJ43" s="75">
        <v>325</v>
      </c>
      <c r="AK43" s="75">
        <v>5353</v>
      </c>
      <c r="AL43" s="47">
        <v>0.76</v>
      </c>
      <c r="AM43" s="44">
        <v>-1.7</v>
      </c>
      <c r="AN43" s="44">
        <v>4.4</v>
      </c>
      <c r="AO43" s="53">
        <v>1203</v>
      </c>
      <c r="AP43" s="50">
        <v>5.352197138866742</v>
      </c>
      <c r="AQ43" s="56">
        <v>-13.9</v>
      </c>
      <c r="AR43" s="252" t="s">
        <v>225</v>
      </c>
    </row>
    <row r="44" spans="1:44" ht="24" customHeight="1">
      <c r="A44" s="174"/>
      <c r="C44" s="254" t="s">
        <v>148</v>
      </c>
      <c r="D44" s="235">
        <v>524.8352</v>
      </c>
      <c r="E44" s="48">
        <f t="shared" si="16"/>
        <v>-0.2199</v>
      </c>
      <c r="F44" s="235">
        <v>297.5425</v>
      </c>
      <c r="G44" s="48">
        <f t="shared" si="12"/>
        <v>0.123</v>
      </c>
      <c r="H44" s="235">
        <v>18.6914</v>
      </c>
      <c r="I44" s="48">
        <f t="shared" si="13"/>
        <v>1.374</v>
      </c>
      <c r="J44" s="235">
        <v>76.8714</v>
      </c>
      <c r="K44" s="48">
        <f t="shared" si="14"/>
        <v>3.679</v>
      </c>
      <c r="L44" s="235">
        <v>25.3626</v>
      </c>
      <c r="M44" s="48">
        <f t="shared" si="15"/>
        <v>-13.373</v>
      </c>
      <c r="N44" s="48">
        <v>0.4</v>
      </c>
      <c r="O44" s="235">
        <v>495.8414</v>
      </c>
      <c r="P44" s="88">
        <f t="shared" si="17"/>
        <v>-0.378</v>
      </c>
      <c r="Q44" s="48">
        <v>-1.7</v>
      </c>
      <c r="R44" s="43" t="s">
        <v>14</v>
      </c>
      <c r="S44" s="43" t="s">
        <v>14</v>
      </c>
      <c r="T44" s="44">
        <v>2.3</v>
      </c>
      <c r="U44" s="44">
        <v>-1.9</v>
      </c>
      <c r="V44" s="44">
        <v>-3.1</v>
      </c>
      <c r="W44" s="44">
        <v>-3</v>
      </c>
      <c r="X44" s="44">
        <v>-1.7</v>
      </c>
      <c r="Y44" s="44">
        <v>-4</v>
      </c>
      <c r="Z44" s="44">
        <v>-3.3</v>
      </c>
      <c r="AA44" s="269" t="s">
        <v>148</v>
      </c>
      <c r="AB44" s="44">
        <v>43.7</v>
      </c>
      <c r="AC44" s="44" t="s">
        <v>14</v>
      </c>
      <c r="AD44" s="44">
        <v>4.6</v>
      </c>
      <c r="AE44" s="44">
        <v>4.9</v>
      </c>
      <c r="AF44" s="44">
        <v>4.4</v>
      </c>
      <c r="AG44" s="44">
        <v>10</v>
      </c>
      <c r="AH44" s="44">
        <v>11.5</v>
      </c>
      <c r="AI44" s="44">
        <v>8.6</v>
      </c>
      <c r="AJ44" s="75">
        <v>310</v>
      </c>
      <c r="AK44" s="75">
        <v>5371</v>
      </c>
      <c r="AL44" s="47">
        <v>0.8</v>
      </c>
      <c r="AM44" s="44">
        <v>-1</v>
      </c>
      <c r="AN44" s="44">
        <v>3.7</v>
      </c>
      <c r="AO44" s="53">
        <v>1147</v>
      </c>
      <c r="AP44" s="50">
        <v>-3.7270966115272586</v>
      </c>
      <c r="AQ44" s="56">
        <v>-18</v>
      </c>
      <c r="AR44" s="254" t="s">
        <v>148</v>
      </c>
    </row>
    <row r="45" spans="1:44" ht="24" customHeight="1">
      <c r="A45" s="174"/>
      <c r="C45" s="254" t="s">
        <v>149</v>
      </c>
      <c r="D45" s="235">
        <v>525.9151</v>
      </c>
      <c r="E45" s="48">
        <f t="shared" si="16"/>
        <v>0.2058</v>
      </c>
      <c r="F45" s="235">
        <v>298.6791</v>
      </c>
      <c r="G45" s="48">
        <f t="shared" si="12"/>
        <v>0.382</v>
      </c>
      <c r="H45" s="235">
        <v>18.7066</v>
      </c>
      <c r="I45" s="48">
        <f t="shared" si="13"/>
        <v>0.081</v>
      </c>
      <c r="J45" s="235">
        <v>77.4458</v>
      </c>
      <c r="K45" s="48">
        <f t="shared" si="14"/>
        <v>0.747</v>
      </c>
      <c r="L45" s="235">
        <v>24.4156</v>
      </c>
      <c r="M45" s="48">
        <f t="shared" si="15"/>
        <v>-3.734</v>
      </c>
      <c r="N45" s="48">
        <v>0.1</v>
      </c>
      <c r="O45" s="235">
        <v>496.3898</v>
      </c>
      <c r="P45" s="88">
        <f t="shared" si="17"/>
        <v>0.111</v>
      </c>
      <c r="Q45" s="48">
        <v>-1.3</v>
      </c>
      <c r="R45" s="43" t="s">
        <v>14</v>
      </c>
      <c r="S45" s="43" t="s">
        <v>14</v>
      </c>
      <c r="T45" s="44">
        <v>0.2</v>
      </c>
      <c r="U45" s="44">
        <v>-0.3</v>
      </c>
      <c r="V45" s="44">
        <v>-3.6</v>
      </c>
      <c r="W45" s="44">
        <v>-3.3</v>
      </c>
      <c r="X45" s="44">
        <v>-1.4</v>
      </c>
      <c r="Y45" s="44">
        <v>-3.4</v>
      </c>
      <c r="Z45" s="44">
        <v>2.3</v>
      </c>
      <c r="AA45" s="269" t="s">
        <v>149</v>
      </c>
      <c r="AB45" s="44">
        <v>45.4</v>
      </c>
      <c r="AC45" s="44" t="s">
        <v>14</v>
      </c>
      <c r="AD45" s="44">
        <v>4.8</v>
      </c>
      <c r="AE45" s="44">
        <v>5</v>
      </c>
      <c r="AF45" s="44">
        <v>4.4</v>
      </c>
      <c r="AG45" s="44">
        <v>9.4</v>
      </c>
      <c r="AH45" s="44">
        <v>11</v>
      </c>
      <c r="AI45" s="44">
        <v>7.7</v>
      </c>
      <c r="AJ45" s="75">
        <v>316</v>
      </c>
      <c r="AK45" s="75">
        <v>5352</v>
      </c>
      <c r="AL45" s="47">
        <v>0.85</v>
      </c>
      <c r="AM45" s="44">
        <v>-0.4</v>
      </c>
      <c r="AN45" s="44">
        <v>3.7</v>
      </c>
      <c r="AO45" s="53">
        <v>1228</v>
      </c>
      <c r="AP45" s="50">
        <v>9.437188463969775</v>
      </c>
      <c r="AQ45" s="56">
        <v>-16.3</v>
      </c>
      <c r="AR45" s="254" t="s">
        <v>149</v>
      </c>
    </row>
    <row r="46" spans="1:44" ht="24" customHeight="1">
      <c r="A46" s="174"/>
      <c r="C46" s="262" t="s">
        <v>155</v>
      </c>
      <c r="D46" s="236">
        <v>524.2174</v>
      </c>
      <c r="E46" s="195">
        <f t="shared" si="16"/>
        <v>-0.3228</v>
      </c>
      <c r="F46" s="236">
        <v>296.9933</v>
      </c>
      <c r="G46" s="195">
        <f t="shared" si="12"/>
        <v>-0.564</v>
      </c>
      <c r="H46" s="236">
        <v>18.7869</v>
      </c>
      <c r="I46" s="195">
        <f t="shared" si="13"/>
        <v>0.429</v>
      </c>
      <c r="J46" s="236">
        <v>77.4676</v>
      </c>
      <c r="K46" s="195">
        <f t="shared" si="14"/>
        <v>0.028</v>
      </c>
      <c r="L46" s="236">
        <v>24.3895</v>
      </c>
      <c r="M46" s="195">
        <f t="shared" si="15"/>
        <v>-0.107</v>
      </c>
      <c r="N46" s="195">
        <v>0.2</v>
      </c>
      <c r="O46" s="236">
        <v>494.2934</v>
      </c>
      <c r="P46" s="204">
        <f t="shared" si="17"/>
        <v>-0.422</v>
      </c>
      <c r="Q46" s="195">
        <v>-0.4</v>
      </c>
      <c r="R46" s="196" t="s">
        <v>14</v>
      </c>
      <c r="S46" s="196" t="s">
        <v>14</v>
      </c>
      <c r="T46" s="197">
        <v>-2.4</v>
      </c>
      <c r="U46" s="197">
        <v>-0.5</v>
      </c>
      <c r="V46" s="197">
        <v>-3.8</v>
      </c>
      <c r="W46" s="197">
        <v>-3.6</v>
      </c>
      <c r="X46" s="197">
        <v>-2.6</v>
      </c>
      <c r="Y46" s="197">
        <v>-4.8</v>
      </c>
      <c r="Z46" s="197">
        <v>3.2</v>
      </c>
      <c r="AA46" s="270" t="s">
        <v>155</v>
      </c>
      <c r="AB46" s="197">
        <v>45.5</v>
      </c>
      <c r="AC46" s="197" t="s">
        <v>14</v>
      </c>
      <c r="AD46" s="197">
        <v>4.6</v>
      </c>
      <c r="AE46" s="197">
        <v>4.7</v>
      </c>
      <c r="AF46" s="197">
        <v>4.3</v>
      </c>
      <c r="AG46" s="197">
        <v>8.2</v>
      </c>
      <c r="AH46" s="197">
        <v>9.2</v>
      </c>
      <c r="AI46" s="197">
        <v>7.2</v>
      </c>
      <c r="AJ46" s="199">
        <v>301</v>
      </c>
      <c r="AK46" s="199">
        <v>5346</v>
      </c>
      <c r="AL46" s="200">
        <v>0.9</v>
      </c>
      <c r="AM46" s="197">
        <v>0</v>
      </c>
      <c r="AN46" s="197">
        <v>1.6</v>
      </c>
      <c r="AO46" s="201">
        <v>1183</v>
      </c>
      <c r="AP46" s="202">
        <v>-0.07965845614012323</v>
      </c>
      <c r="AQ46" s="203">
        <v>-12.2</v>
      </c>
      <c r="AR46" s="262" t="s">
        <v>155</v>
      </c>
    </row>
    <row r="47" spans="1:44" ht="24" customHeight="1">
      <c r="A47" s="174"/>
      <c r="C47" s="252" t="s">
        <v>226</v>
      </c>
      <c r="D47" s="235">
        <v>531.8506</v>
      </c>
      <c r="E47" s="48">
        <f t="shared" si="16"/>
        <v>1.4561</v>
      </c>
      <c r="F47" s="235">
        <v>300.9265</v>
      </c>
      <c r="G47" s="48">
        <f t="shared" si="12"/>
        <v>1.324</v>
      </c>
      <c r="H47" s="235">
        <v>18.548</v>
      </c>
      <c r="I47" s="48">
        <f t="shared" si="13"/>
        <v>-1.272</v>
      </c>
      <c r="J47" s="235">
        <v>80.4596</v>
      </c>
      <c r="K47" s="48">
        <f t="shared" si="14"/>
        <v>3.862</v>
      </c>
      <c r="L47" s="235">
        <v>24.2819</v>
      </c>
      <c r="M47" s="48">
        <f t="shared" si="15"/>
        <v>-0.441</v>
      </c>
      <c r="N47" s="48" t="s">
        <v>172</v>
      </c>
      <c r="O47" s="235">
        <v>497.9959</v>
      </c>
      <c r="P47" s="88">
        <f t="shared" si="17"/>
        <v>0.749</v>
      </c>
      <c r="Q47" s="48">
        <v>-1.2</v>
      </c>
      <c r="R47" s="43"/>
      <c r="S47" s="43"/>
      <c r="T47" s="44">
        <v>-0.9</v>
      </c>
      <c r="U47" s="44">
        <v>0</v>
      </c>
      <c r="V47" s="44">
        <v>-3</v>
      </c>
      <c r="W47" s="44">
        <v>-2.7</v>
      </c>
      <c r="X47" s="44">
        <v>-2.6</v>
      </c>
      <c r="Y47" s="44">
        <v>-4.7</v>
      </c>
      <c r="Z47" s="44">
        <v>-1.3</v>
      </c>
      <c r="AA47" s="269" t="s">
        <v>154</v>
      </c>
      <c r="AB47" s="44">
        <v>45.6</v>
      </c>
      <c r="AC47" s="44" t="s">
        <v>13</v>
      </c>
      <c r="AD47" s="44">
        <v>4.6</v>
      </c>
      <c r="AE47" s="44">
        <v>4.8</v>
      </c>
      <c r="AF47" s="44">
        <v>4.2</v>
      </c>
      <c r="AG47" s="44">
        <v>9.2</v>
      </c>
      <c r="AH47" s="44">
        <v>10.9</v>
      </c>
      <c r="AI47" s="44">
        <v>7.4</v>
      </c>
      <c r="AJ47" s="75">
        <v>303</v>
      </c>
      <c r="AK47" s="75">
        <v>5353</v>
      </c>
      <c r="AL47" s="47">
        <v>0.91</v>
      </c>
      <c r="AM47" s="44">
        <v>0</v>
      </c>
      <c r="AN47" s="44">
        <v>0.4</v>
      </c>
      <c r="AO47" s="53">
        <v>1221</v>
      </c>
      <c r="AP47" s="50">
        <v>1.5</v>
      </c>
      <c r="AQ47" s="56">
        <v>-10.7</v>
      </c>
      <c r="AR47" s="252" t="s">
        <v>226</v>
      </c>
    </row>
    <row r="48" spans="1:44" ht="24" customHeight="1">
      <c r="A48" s="174"/>
      <c r="C48" s="254" t="s">
        <v>148</v>
      </c>
      <c r="D48" s="235">
        <v>538.8671</v>
      </c>
      <c r="E48" s="48">
        <f>ROUND(D48/D47*100-100,4)</f>
        <v>1.3193</v>
      </c>
      <c r="F48" s="235">
        <v>303.3065</v>
      </c>
      <c r="G48" s="48">
        <f t="shared" si="12"/>
        <v>0.791</v>
      </c>
      <c r="H48" s="235">
        <v>18.1894</v>
      </c>
      <c r="I48" s="48">
        <f t="shared" si="13"/>
        <v>-1.933</v>
      </c>
      <c r="J48" s="235">
        <v>82.4032</v>
      </c>
      <c r="K48" s="48">
        <f t="shared" si="14"/>
        <v>2.416</v>
      </c>
      <c r="L48" s="235">
        <v>24.5385</v>
      </c>
      <c r="M48" s="48">
        <f t="shared" si="15"/>
        <v>1.057</v>
      </c>
      <c r="N48" s="48">
        <v>0.5</v>
      </c>
      <c r="O48" s="235">
        <v>503.5869</v>
      </c>
      <c r="P48" s="88">
        <f t="shared" si="17"/>
        <v>1.123</v>
      </c>
      <c r="Q48" s="48">
        <v>-1.1</v>
      </c>
      <c r="R48" s="43"/>
      <c r="S48" s="43"/>
      <c r="T48" s="44">
        <v>-1.7</v>
      </c>
      <c r="U48" s="44">
        <v>3.2</v>
      </c>
      <c r="V48" s="44">
        <v>-0.6</v>
      </c>
      <c r="W48" s="44">
        <v>0.1</v>
      </c>
      <c r="X48" s="44">
        <v>-0.3</v>
      </c>
      <c r="Y48" s="44">
        <v>-2.6</v>
      </c>
      <c r="Z48" s="44">
        <v>8.4</v>
      </c>
      <c r="AA48" s="269" t="s">
        <v>148</v>
      </c>
      <c r="AB48" s="44">
        <v>45.4</v>
      </c>
      <c r="AC48" s="44" t="s">
        <v>13</v>
      </c>
      <c r="AD48" s="44">
        <v>4.3</v>
      </c>
      <c r="AE48" s="44">
        <v>4.5</v>
      </c>
      <c r="AF48" s="44">
        <v>4.1</v>
      </c>
      <c r="AG48" s="44">
        <v>9.1</v>
      </c>
      <c r="AH48" s="44">
        <v>10.4</v>
      </c>
      <c r="AI48" s="44">
        <v>7.6</v>
      </c>
      <c r="AJ48" s="75">
        <v>289</v>
      </c>
      <c r="AK48" s="75">
        <v>5407</v>
      </c>
      <c r="AL48" s="47">
        <v>0.95</v>
      </c>
      <c r="AM48" s="44">
        <v>1</v>
      </c>
      <c r="AN48" s="44">
        <v>1.6</v>
      </c>
      <c r="AO48" s="53">
        <v>1169</v>
      </c>
      <c r="AP48" s="50">
        <v>2</v>
      </c>
      <c r="AQ48" s="56">
        <v>-5.4</v>
      </c>
      <c r="AR48" s="254" t="s">
        <v>148</v>
      </c>
    </row>
    <row r="49" spans="1:44" ht="24" customHeight="1">
      <c r="A49" s="174"/>
      <c r="C49" s="254" t="s">
        <v>149</v>
      </c>
      <c r="D49" s="249">
        <v>540.6984</v>
      </c>
      <c r="E49" s="48">
        <f>ROUND(D49/D48*100-100,4)</f>
        <v>0.3398</v>
      </c>
      <c r="F49" s="249">
        <v>304.5678</v>
      </c>
      <c r="G49" s="48">
        <f>ROUND(F49/F48*100-100,3)</f>
        <v>0.416</v>
      </c>
      <c r="H49" s="249">
        <v>18.4833</v>
      </c>
      <c r="I49" s="48">
        <f>ROUND(H49/H48*100-100,3)</f>
        <v>1.616</v>
      </c>
      <c r="J49" s="249">
        <v>83.8945</v>
      </c>
      <c r="K49" s="48">
        <f>ROUND(J49/J48*100-100,3)</f>
        <v>1.81</v>
      </c>
      <c r="L49" s="249">
        <v>24.6443</v>
      </c>
      <c r="M49" s="48">
        <f>ROUND(L49/L48*100-100,3)</f>
        <v>0.431</v>
      </c>
      <c r="N49" s="48">
        <v>0.4</v>
      </c>
      <c r="O49" s="249">
        <v>503.5532</v>
      </c>
      <c r="P49" s="88">
        <f>ROUND(O49/O48*100-100,3)</f>
        <v>-0.007</v>
      </c>
      <c r="Q49" s="48">
        <v>-1.3</v>
      </c>
      <c r="R49" s="43"/>
      <c r="S49" s="43"/>
      <c r="T49" s="44">
        <v>-1.1</v>
      </c>
      <c r="U49" s="44">
        <v>0.8</v>
      </c>
      <c r="V49" s="44">
        <v>0.1</v>
      </c>
      <c r="W49" s="44">
        <v>0.5</v>
      </c>
      <c r="X49" s="44">
        <v>0.1</v>
      </c>
      <c r="Y49" s="44">
        <v>-2.4</v>
      </c>
      <c r="Z49" s="44">
        <v>-0.7</v>
      </c>
      <c r="AA49" s="269" t="s">
        <v>149</v>
      </c>
      <c r="AB49" s="44">
        <v>44.8</v>
      </c>
      <c r="AC49" s="44" t="s">
        <v>13</v>
      </c>
      <c r="AD49" s="44">
        <v>4.3</v>
      </c>
      <c r="AE49" s="44">
        <v>4.4</v>
      </c>
      <c r="AF49" s="44">
        <v>4.2</v>
      </c>
      <c r="AG49" s="44">
        <v>8.3</v>
      </c>
      <c r="AH49" s="44">
        <v>9.4</v>
      </c>
      <c r="AI49" s="44">
        <v>7.3</v>
      </c>
      <c r="AJ49" s="75">
        <v>288</v>
      </c>
      <c r="AK49" s="75">
        <v>5400</v>
      </c>
      <c r="AL49" s="47">
        <v>0.97</v>
      </c>
      <c r="AM49" s="44">
        <v>0.4</v>
      </c>
      <c r="AN49" s="44">
        <v>1</v>
      </c>
      <c r="AO49" s="53">
        <v>1289.1</v>
      </c>
      <c r="AP49" s="50">
        <v>5</v>
      </c>
      <c r="AQ49" s="56">
        <v>-0.7</v>
      </c>
      <c r="AR49" s="254" t="s">
        <v>149</v>
      </c>
    </row>
    <row r="50" spans="1:44" ht="24" customHeight="1">
      <c r="A50" s="174"/>
      <c r="C50" s="253" t="s">
        <v>155</v>
      </c>
      <c r="D50" s="250">
        <v>548.0321</v>
      </c>
      <c r="E50" s="195">
        <f>ROUND(D50/D49*100-100,4)</f>
        <v>1.3563</v>
      </c>
      <c r="F50" s="251">
        <v>306.9481</v>
      </c>
      <c r="G50" s="195">
        <f>ROUND(F50/F49*100-100,3)</f>
        <v>0.782</v>
      </c>
      <c r="H50" s="251">
        <v>18.8254</v>
      </c>
      <c r="I50" s="195">
        <f>ROUND(H50/H49*100-100,3)</f>
        <v>1.851</v>
      </c>
      <c r="J50" s="251">
        <v>85.3585</v>
      </c>
      <c r="K50" s="195">
        <f>ROUND(J50/J49*100-100,3)</f>
        <v>1.745</v>
      </c>
      <c r="L50" s="197">
        <v>24.2258</v>
      </c>
      <c r="M50" s="195">
        <f>ROUND(L50/L49*100-100,3)</f>
        <v>-1.698</v>
      </c>
      <c r="N50" s="195">
        <v>0.4</v>
      </c>
      <c r="O50" s="251">
        <v>507.9367</v>
      </c>
      <c r="P50" s="204">
        <f>ROUND(O50/O49*100-100,3)</f>
        <v>0.871</v>
      </c>
      <c r="Q50" s="216">
        <v>-1.6</v>
      </c>
      <c r="R50" s="196"/>
      <c r="S50" s="196"/>
      <c r="T50" s="197">
        <v>1</v>
      </c>
      <c r="U50" s="197">
        <v>0.5</v>
      </c>
      <c r="V50" s="197">
        <v>1.4</v>
      </c>
      <c r="W50" s="197">
        <v>1.4</v>
      </c>
      <c r="X50" s="197">
        <v>0.6</v>
      </c>
      <c r="Y50" s="197">
        <v>-0.9</v>
      </c>
      <c r="Z50" s="197"/>
      <c r="AA50" s="268" t="s">
        <v>155</v>
      </c>
      <c r="AB50" s="197">
        <v>48.2</v>
      </c>
      <c r="AC50" s="197" t="s">
        <v>188</v>
      </c>
      <c r="AD50" s="197">
        <v>4.3</v>
      </c>
      <c r="AE50" s="197">
        <v>4.4</v>
      </c>
      <c r="AF50" s="197">
        <v>4.2</v>
      </c>
      <c r="AG50" s="197">
        <v>8</v>
      </c>
      <c r="AH50" s="197">
        <v>8.8</v>
      </c>
      <c r="AI50" s="197">
        <v>7.2</v>
      </c>
      <c r="AJ50" s="199">
        <v>298</v>
      </c>
      <c r="AK50" s="199">
        <v>5415</v>
      </c>
      <c r="AL50" s="200">
        <v>0.99</v>
      </c>
      <c r="AM50" s="197">
        <v>1.1</v>
      </c>
      <c r="AN50" s="197">
        <v>1.6</v>
      </c>
      <c r="AO50" s="201"/>
      <c r="AP50" s="202"/>
      <c r="AQ50" s="203"/>
      <c r="AR50" s="253" t="s">
        <v>155</v>
      </c>
    </row>
    <row r="51" spans="1:44" ht="24" customHeight="1">
      <c r="A51" s="9"/>
      <c r="C51" s="252"/>
      <c r="D51" s="228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87"/>
      <c r="R51" s="44"/>
      <c r="S51" s="44"/>
      <c r="T51" s="44"/>
      <c r="U51" s="44"/>
      <c r="V51" s="44"/>
      <c r="W51" s="44"/>
      <c r="X51" s="44"/>
      <c r="Y51" s="44"/>
      <c r="Z51" s="44"/>
      <c r="AA51" s="23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91"/>
      <c r="AM51" s="44"/>
      <c r="AN51" s="44"/>
      <c r="AO51" s="53"/>
      <c r="AP51" s="50" t="s">
        <v>15</v>
      </c>
      <c r="AQ51" s="59"/>
      <c r="AR51" s="252"/>
    </row>
    <row r="52" spans="3:44" ht="24" customHeight="1" hidden="1">
      <c r="C52" s="254" t="s">
        <v>85</v>
      </c>
      <c r="D52" s="228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104"/>
      <c r="R52" s="44">
        <v>58.3</v>
      </c>
      <c r="S52" s="44">
        <v>18.2</v>
      </c>
      <c r="T52" s="44">
        <v>-1.2</v>
      </c>
      <c r="U52" s="61">
        <v>-3.2</v>
      </c>
      <c r="V52" s="61">
        <v>-4.8</v>
      </c>
      <c r="W52" s="61">
        <v>-5</v>
      </c>
      <c r="X52" s="61">
        <v>1.3391970133812805</v>
      </c>
      <c r="Y52" s="61">
        <v>-2.6</v>
      </c>
      <c r="Z52" s="44">
        <v>-9</v>
      </c>
      <c r="AA52" s="258" t="s">
        <v>85</v>
      </c>
      <c r="AB52" s="44" t="s">
        <v>14</v>
      </c>
      <c r="AC52" s="44">
        <v>40.5</v>
      </c>
      <c r="AD52" s="44">
        <v>5.43</v>
      </c>
      <c r="AE52" s="44">
        <v>5.63</v>
      </c>
      <c r="AF52" s="44">
        <v>5.12</v>
      </c>
      <c r="AG52" s="44">
        <v>12</v>
      </c>
      <c r="AH52" s="44">
        <v>12.6</v>
      </c>
      <c r="AI52" s="44">
        <v>11.3</v>
      </c>
      <c r="AJ52" s="75">
        <v>363</v>
      </c>
      <c r="AK52" s="75">
        <v>5340</v>
      </c>
      <c r="AL52" s="47">
        <v>0.6</v>
      </c>
      <c r="AM52" s="44">
        <v>-1</v>
      </c>
      <c r="AN52" s="44">
        <v>4</v>
      </c>
      <c r="AO52" s="53">
        <v>1163</v>
      </c>
      <c r="AP52" s="50">
        <v>1.4</v>
      </c>
      <c r="AQ52" s="56">
        <v>-10.38325813255176</v>
      </c>
      <c r="AR52" s="254" t="s">
        <v>85</v>
      </c>
    </row>
    <row r="53" spans="3:44" ht="24" customHeight="1" hidden="1">
      <c r="C53" s="254" t="s">
        <v>156</v>
      </c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104"/>
      <c r="R53" s="44">
        <v>58.3</v>
      </c>
      <c r="S53" s="44">
        <v>72.7</v>
      </c>
      <c r="T53" s="44">
        <v>-0.8</v>
      </c>
      <c r="U53" s="61">
        <v>-2.4</v>
      </c>
      <c r="V53" s="61">
        <v>-3</v>
      </c>
      <c r="W53" s="61">
        <v>-3.2</v>
      </c>
      <c r="X53" s="61">
        <v>-0.3119792753144708</v>
      </c>
      <c r="Y53" s="61">
        <v>-4.2</v>
      </c>
      <c r="Z53" s="44">
        <v>-2.6</v>
      </c>
      <c r="AA53" s="258" t="s">
        <v>156</v>
      </c>
      <c r="AB53" s="44" t="s">
        <v>14</v>
      </c>
      <c r="AC53" s="44">
        <v>41.8</v>
      </c>
      <c r="AD53" s="44">
        <v>5.37</v>
      </c>
      <c r="AE53" s="44">
        <v>5.59</v>
      </c>
      <c r="AF53" s="44">
        <v>5.05</v>
      </c>
      <c r="AG53" s="44">
        <v>11.1</v>
      </c>
      <c r="AH53" s="44">
        <v>12.3</v>
      </c>
      <c r="AI53" s="44">
        <v>9.8</v>
      </c>
      <c r="AJ53" s="75">
        <v>359</v>
      </c>
      <c r="AK53" s="75">
        <v>5339</v>
      </c>
      <c r="AL53" s="47">
        <v>0.61</v>
      </c>
      <c r="AM53" s="44">
        <v>0.3</v>
      </c>
      <c r="AN53" s="44">
        <v>5.5</v>
      </c>
      <c r="AO53" s="53">
        <v>1160</v>
      </c>
      <c r="AP53" s="50">
        <v>-7.7</v>
      </c>
      <c r="AQ53" s="56">
        <v>-11.959056017184594</v>
      </c>
      <c r="AR53" s="254" t="s">
        <v>156</v>
      </c>
    </row>
    <row r="54" spans="3:44" ht="24" customHeight="1" hidden="1">
      <c r="C54" s="254" t="s">
        <v>93</v>
      </c>
      <c r="D54" s="228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104"/>
      <c r="R54" s="44">
        <v>75</v>
      </c>
      <c r="S54" s="44">
        <v>72.7</v>
      </c>
      <c r="T54" s="44">
        <v>1.6</v>
      </c>
      <c r="U54" s="61">
        <v>-2.2</v>
      </c>
      <c r="V54" s="61">
        <v>-2</v>
      </c>
      <c r="W54" s="61">
        <v>-2.1</v>
      </c>
      <c r="X54" s="61">
        <v>0.9187431305728921</v>
      </c>
      <c r="Y54" s="61">
        <v>-2.9</v>
      </c>
      <c r="Z54" s="44">
        <v>-4.8</v>
      </c>
      <c r="AA54" s="258" t="s">
        <v>93</v>
      </c>
      <c r="AB54" s="44" t="s">
        <v>14</v>
      </c>
      <c r="AC54" s="44">
        <v>40.6</v>
      </c>
      <c r="AD54" s="44">
        <v>5.31</v>
      </c>
      <c r="AE54" s="44">
        <v>5.66</v>
      </c>
      <c r="AF54" s="44">
        <v>4.8</v>
      </c>
      <c r="AG54" s="44">
        <v>10.5</v>
      </c>
      <c r="AH54" s="44">
        <v>12.2</v>
      </c>
      <c r="AI54" s="44">
        <v>8.8</v>
      </c>
      <c r="AJ54" s="75">
        <v>356</v>
      </c>
      <c r="AK54" s="75">
        <v>5345</v>
      </c>
      <c r="AL54" s="47">
        <v>0.61</v>
      </c>
      <c r="AM54" s="44">
        <v>2</v>
      </c>
      <c r="AN54" s="44">
        <v>4.4</v>
      </c>
      <c r="AO54" s="53">
        <v>1271</v>
      </c>
      <c r="AP54" s="50">
        <v>13.4</v>
      </c>
      <c r="AQ54" s="56">
        <v>-12.1</v>
      </c>
      <c r="AR54" s="254" t="s">
        <v>93</v>
      </c>
    </row>
    <row r="55" spans="3:44" ht="24" customHeight="1" hidden="1">
      <c r="C55" s="254" t="s">
        <v>97</v>
      </c>
      <c r="D55" s="228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104"/>
      <c r="R55" s="44">
        <v>58.3</v>
      </c>
      <c r="S55" s="44">
        <v>81.8</v>
      </c>
      <c r="T55" s="44">
        <v>-3.9</v>
      </c>
      <c r="U55" s="61">
        <v>-2.8</v>
      </c>
      <c r="V55" s="61">
        <v>-2.2</v>
      </c>
      <c r="W55" s="61">
        <v>-2.3</v>
      </c>
      <c r="X55" s="61">
        <v>-0.5293863707723574</v>
      </c>
      <c r="Y55" s="61">
        <v>-5</v>
      </c>
      <c r="Z55" s="44">
        <v>-3.1</v>
      </c>
      <c r="AA55" s="258" t="s">
        <v>97</v>
      </c>
      <c r="AB55" s="44" t="s">
        <v>14</v>
      </c>
      <c r="AC55" s="44">
        <v>41.9</v>
      </c>
      <c r="AD55" s="44">
        <v>5.27</v>
      </c>
      <c r="AE55" s="44">
        <v>5.51</v>
      </c>
      <c r="AF55" s="44">
        <v>4.95</v>
      </c>
      <c r="AG55" s="44">
        <v>9.4</v>
      </c>
      <c r="AH55" s="44">
        <v>11</v>
      </c>
      <c r="AI55" s="44">
        <v>7.7</v>
      </c>
      <c r="AJ55" s="75">
        <v>352</v>
      </c>
      <c r="AK55" s="75">
        <v>5350</v>
      </c>
      <c r="AL55" s="47">
        <v>0.63</v>
      </c>
      <c r="AM55" s="44">
        <v>-2.5</v>
      </c>
      <c r="AN55" s="44">
        <v>4.3</v>
      </c>
      <c r="AO55" s="53">
        <v>1154</v>
      </c>
      <c r="AP55" s="50">
        <v>2.6</v>
      </c>
      <c r="AQ55" s="62">
        <v>-14.7</v>
      </c>
      <c r="AR55" s="254" t="s">
        <v>97</v>
      </c>
    </row>
    <row r="56" spans="3:44" ht="24" customHeight="1" hidden="1">
      <c r="C56" s="254" t="s">
        <v>100</v>
      </c>
      <c r="D56" s="228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104"/>
      <c r="R56" s="44">
        <v>50</v>
      </c>
      <c r="S56" s="44">
        <v>54.5</v>
      </c>
      <c r="T56" s="44">
        <v>1</v>
      </c>
      <c r="U56" s="61">
        <v>-1.9</v>
      </c>
      <c r="V56" s="61">
        <v>-1.6</v>
      </c>
      <c r="W56" s="61">
        <v>-1.9</v>
      </c>
      <c r="X56" s="61">
        <v>0.9388891546001616</v>
      </c>
      <c r="Y56" s="61">
        <v>-3.9</v>
      </c>
      <c r="Z56" s="44">
        <v>-7.6</v>
      </c>
      <c r="AA56" s="258" t="s">
        <v>100</v>
      </c>
      <c r="AB56" s="44" t="s">
        <v>14</v>
      </c>
      <c r="AC56" s="44"/>
      <c r="AD56" s="44">
        <v>5.1</v>
      </c>
      <c r="AE56" s="44">
        <v>5.3</v>
      </c>
      <c r="AF56" s="44">
        <v>4.8</v>
      </c>
      <c r="AG56" s="44">
        <v>10</v>
      </c>
      <c r="AH56" s="44">
        <v>12</v>
      </c>
      <c r="AI56" s="44">
        <v>7.9</v>
      </c>
      <c r="AJ56" s="75">
        <v>338</v>
      </c>
      <c r="AK56" s="75">
        <v>5326</v>
      </c>
      <c r="AL56" s="47">
        <v>0.65</v>
      </c>
      <c r="AM56" s="44">
        <v>-2.2</v>
      </c>
      <c r="AN56" s="44">
        <v>3.2</v>
      </c>
      <c r="AO56" s="53">
        <v>1075</v>
      </c>
      <c r="AP56" s="50">
        <v>-5.373106816994863</v>
      </c>
      <c r="AQ56" s="56">
        <v>-15.2</v>
      </c>
      <c r="AR56" s="254" t="s">
        <v>100</v>
      </c>
    </row>
    <row r="57" spans="3:44" ht="24" customHeight="1" hidden="1">
      <c r="C57" s="254" t="s">
        <v>105</v>
      </c>
      <c r="D57" s="228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104"/>
      <c r="R57" s="44">
        <v>66.7</v>
      </c>
      <c r="S57" s="44">
        <v>90.9</v>
      </c>
      <c r="T57" s="44">
        <v>-1.8</v>
      </c>
      <c r="U57" s="61">
        <v>-1.8</v>
      </c>
      <c r="V57" s="61">
        <v>-5.2</v>
      </c>
      <c r="W57" s="61">
        <v>-5.2</v>
      </c>
      <c r="X57" s="61">
        <v>-0.3447175014908481</v>
      </c>
      <c r="Y57" s="61">
        <v>-4.6</v>
      </c>
      <c r="Z57" s="44">
        <v>-2.9</v>
      </c>
      <c r="AA57" s="258" t="s">
        <v>105</v>
      </c>
      <c r="AB57" s="44" t="s">
        <v>14</v>
      </c>
      <c r="AC57" s="44">
        <v>48.6</v>
      </c>
      <c r="AD57" s="44">
        <v>5.1</v>
      </c>
      <c r="AE57" s="44">
        <v>5.4</v>
      </c>
      <c r="AF57" s="44">
        <v>4.8</v>
      </c>
      <c r="AG57" s="44">
        <v>9.4</v>
      </c>
      <c r="AH57" s="44">
        <v>10.7</v>
      </c>
      <c r="AI57" s="44">
        <v>8</v>
      </c>
      <c r="AJ57" s="75">
        <v>343</v>
      </c>
      <c r="AK57" s="75">
        <v>5326</v>
      </c>
      <c r="AL57" s="47">
        <v>0.67</v>
      </c>
      <c r="AM57" s="44">
        <v>-0.1</v>
      </c>
      <c r="AN57" s="44">
        <v>4.2</v>
      </c>
      <c r="AO57" s="53">
        <v>1133</v>
      </c>
      <c r="AP57" s="50">
        <v>1.163125527057332</v>
      </c>
      <c r="AQ57" s="56">
        <v>-16.8</v>
      </c>
      <c r="AR57" s="254" t="s">
        <v>105</v>
      </c>
    </row>
    <row r="58" spans="3:44" ht="24" customHeight="1" hidden="1">
      <c r="C58" s="252" t="s">
        <v>60</v>
      </c>
      <c r="D58" s="228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104"/>
      <c r="R58" s="44">
        <v>83.3</v>
      </c>
      <c r="S58" s="44">
        <v>100</v>
      </c>
      <c r="T58" s="44">
        <v>-0.8</v>
      </c>
      <c r="U58" s="61">
        <v>0.2</v>
      </c>
      <c r="V58" s="61">
        <v>0.1</v>
      </c>
      <c r="W58" s="61">
        <v>0.2</v>
      </c>
      <c r="X58" s="61">
        <v>5.147599138005859</v>
      </c>
      <c r="Y58" s="61">
        <v>0.6</v>
      </c>
      <c r="Z58" s="44">
        <v>0.7</v>
      </c>
      <c r="AA58" s="23" t="s">
        <v>60</v>
      </c>
      <c r="AB58" s="44" t="s">
        <v>14</v>
      </c>
      <c r="AC58" s="44">
        <v>50.8</v>
      </c>
      <c r="AD58" s="44">
        <v>5.1</v>
      </c>
      <c r="AE58" s="44">
        <v>5.3</v>
      </c>
      <c r="AF58" s="44">
        <v>4.8</v>
      </c>
      <c r="AG58" s="44">
        <v>9.2</v>
      </c>
      <c r="AH58" s="44">
        <v>10.6</v>
      </c>
      <c r="AI58" s="44">
        <v>7.7</v>
      </c>
      <c r="AJ58" s="75">
        <v>341</v>
      </c>
      <c r="AK58" s="75">
        <v>5322</v>
      </c>
      <c r="AL58" s="47">
        <v>0.7</v>
      </c>
      <c r="AM58" s="44">
        <v>-0.5</v>
      </c>
      <c r="AN58" s="44">
        <v>4.1</v>
      </c>
      <c r="AO58" s="53">
        <v>1173</v>
      </c>
      <c r="AP58" s="50">
        <v>0.9703863199667779</v>
      </c>
      <c r="AQ58" s="56">
        <v>-13.7</v>
      </c>
      <c r="AR58" s="252" t="s">
        <v>60</v>
      </c>
    </row>
    <row r="59" spans="3:44" ht="24" customHeight="1" hidden="1">
      <c r="C59" s="252" t="s">
        <v>114</v>
      </c>
      <c r="D59" s="228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104"/>
      <c r="R59" s="44">
        <v>66.7</v>
      </c>
      <c r="S59" s="44">
        <v>81.8</v>
      </c>
      <c r="T59" s="44">
        <v>0.7</v>
      </c>
      <c r="U59" s="61">
        <v>-3.2</v>
      </c>
      <c r="V59" s="61">
        <v>-4.5</v>
      </c>
      <c r="W59" s="61">
        <v>-4.2</v>
      </c>
      <c r="X59" s="61">
        <v>-2.5329931332364595</v>
      </c>
      <c r="Y59" s="61">
        <v>-5.7</v>
      </c>
      <c r="Z59" s="44">
        <v>-9</v>
      </c>
      <c r="AA59" s="23" t="s">
        <v>114</v>
      </c>
      <c r="AB59" s="44" t="s">
        <v>14</v>
      </c>
      <c r="AC59" s="44">
        <v>48.3</v>
      </c>
      <c r="AD59" s="44">
        <v>5.1</v>
      </c>
      <c r="AE59" s="44">
        <v>5.28</v>
      </c>
      <c r="AF59" s="44">
        <v>4.9</v>
      </c>
      <c r="AG59" s="44">
        <v>8.7</v>
      </c>
      <c r="AH59" s="44">
        <v>10.3</v>
      </c>
      <c r="AI59" s="44">
        <v>7</v>
      </c>
      <c r="AJ59" s="75">
        <v>342</v>
      </c>
      <c r="AK59" s="75">
        <v>5337</v>
      </c>
      <c r="AL59" s="47">
        <v>0.73</v>
      </c>
      <c r="AM59" s="44">
        <v>-0.7</v>
      </c>
      <c r="AN59" s="44">
        <v>3.9</v>
      </c>
      <c r="AO59" s="53">
        <v>1144</v>
      </c>
      <c r="AP59" s="50">
        <v>-0.26858834022540634</v>
      </c>
      <c r="AQ59" s="56">
        <v>-15.2</v>
      </c>
      <c r="AR59" s="252" t="s">
        <v>114</v>
      </c>
    </row>
    <row r="60" spans="3:44" ht="24" customHeight="1" hidden="1">
      <c r="C60" s="263" t="s">
        <v>9</v>
      </c>
      <c r="D60" s="228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104"/>
      <c r="R60" s="129">
        <v>66.7</v>
      </c>
      <c r="S60" s="129">
        <v>90.9</v>
      </c>
      <c r="T60" s="129">
        <v>0.4</v>
      </c>
      <c r="U60" s="130">
        <v>-0.6</v>
      </c>
      <c r="V60" s="130">
        <v>-3.2</v>
      </c>
      <c r="W60" s="130">
        <v>-3</v>
      </c>
      <c r="X60" s="130">
        <v>-0.9951285160202019</v>
      </c>
      <c r="Y60" s="130">
        <v>-4.1</v>
      </c>
      <c r="Z60" s="129">
        <v>-1.9</v>
      </c>
      <c r="AA60" s="260" t="s">
        <v>9</v>
      </c>
      <c r="AB60" s="129" t="s">
        <v>14</v>
      </c>
      <c r="AC60" s="129">
        <v>49.1</v>
      </c>
      <c r="AD60" s="129">
        <v>4.9</v>
      </c>
      <c r="AE60" s="129">
        <v>5.1</v>
      </c>
      <c r="AF60" s="129">
        <v>4.7</v>
      </c>
      <c r="AG60" s="129">
        <v>8.1</v>
      </c>
      <c r="AH60" s="129">
        <v>10</v>
      </c>
      <c r="AI60" s="129">
        <v>6.3</v>
      </c>
      <c r="AJ60" s="131">
        <v>327</v>
      </c>
      <c r="AK60" s="131">
        <v>5359</v>
      </c>
      <c r="AL60" s="132">
        <v>0.75</v>
      </c>
      <c r="AM60" s="129">
        <v>-1.8</v>
      </c>
      <c r="AN60" s="129">
        <v>4.9</v>
      </c>
      <c r="AO60" s="133">
        <v>1210</v>
      </c>
      <c r="AP60" s="134">
        <v>9.37472880326304</v>
      </c>
      <c r="AQ60" s="135">
        <v>-14.5</v>
      </c>
      <c r="AR60" s="263" t="s">
        <v>9</v>
      </c>
    </row>
    <row r="61" spans="3:44" ht="24" customHeight="1" hidden="1">
      <c r="C61" s="264" t="s">
        <v>63</v>
      </c>
      <c r="D61" s="228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104"/>
      <c r="R61" s="136">
        <v>58.3</v>
      </c>
      <c r="S61" s="136">
        <v>90.9</v>
      </c>
      <c r="T61" s="136">
        <v>1.3</v>
      </c>
      <c r="U61" s="137">
        <v>0.9</v>
      </c>
      <c r="V61" s="137">
        <v>0</v>
      </c>
      <c r="W61" s="137">
        <v>-0.2</v>
      </c>
      <c r="X61" s="137">
        <v>1.2</v>
      </c>
      <c r="Y61" s="137">
        <v>-1.8</v>
      </c>
      <c r="Z61" s="136">
        <v>4.3</v>
      </c>
      <c r="AA61" s="261" t="s">
        <v>63</v>
      </c>
      <c r="AB61" s="136" t="s">
        <v>14</v>
      </c>
      <c r="AC61" s="136">
        <v>48.6</v>
      </c>
      <c r="AD61" s="136">
        <v>5</v>
      </c>
      <c r="AE61" s="136">
        <v>5.2</v>
      </c>
      <c r="AF61" s="136">
        <v>4.6</v>
      </c>
      <c r="AG61" s="136">
        <v>9.5</v>
      </c>
      <c r="AH61" s="136">
        <v>10.5</v>
      </c>
      <c r="AI61" s="136">
        <v>8.6</v>
      </c>
      <c r="AJ61" s="138">
        <v>329</v>
      </c>
      <c r="AK61" s="138">
        <v>5351</v>
      </c>
      <c r="AL61" s="139">
        <v>0.76</v>
      </c>
      <c r="AM61" s="136">
        <v>-1.7</v>
      </c>
      <c r="AN61" s="136">
        <v>5.3</v>
      </c>
      <c r="AO61" s="140">
        <v>1221</v>
      </c>
      <c r="AP61" s="141">
        <v>7.281623776730697</v>
      </c>
      <c r="AQ61" s="142">
        <v>-13.1</v>
      </c>
      <c r="AR61" s="264" t="s">
        <v>63</v>
      </c>
    </row>
    <row r="62" spans="3:44" ht="24" customHeight="1" hidden="1">
      <c r="C62" s="252" t="s">
        <v>131</v>
      </c>
      <c r="D62" s="228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104"/>
      <c r="R62" s="44">
        <v>83.3</v>
      </c>
      <c r="S62" s="44">
        <v>72.7</v>
      </c>
      <c r="T62" s="44">
        <v>5.2</v>
      </c>
      <c r="U62" s="61">
        <v>1.8</v>
      </c>
      <c r="V62" s="61">
        <v>2.7</v>
      </c>
      <c r="W62" s="61">
        <v>2.3</v>
      </c>
      <c r="X62" s="61">
        <v>4.4</v>
      </c>
      <c r="Y62" s="61">
        <v>1.2</v>
      </c>
      <c r="Z62" s="44">
        <v>0</v>
      </c>
      <c r="AA62" s="23" t="s">
        <v>131</v>
      </c>
      <c r="AB62" s="44" t="s">
        <v>14</v>
      </c>
      <c r="AC62" s="44">
        <v>50.1</v>
      </c>
      <c r="AD62" s="44">
        <v>5</v>
      </c>
      <c r="AE62" s="44">
        <v>5.3</v>
      </c>
      <c r="AF62" s="44">
        <v>4.5</v>
      </c>
      <c r="AG62" s="44">
        <v>10</v>
      </c>
      <c r="AH62" s="44">
        <v>12</v>
      </c>
      <c r="AI62" s="44">
        <v>8</v>
      </c>
      <c r="AJ62" s="75">
        <v>332</v>
      </c>
      <c r="AK62" s="75">
        <v>5352</v>
      </c>
      <c r="AL62" s="47">
        <v>0.76</v>
      </c>
      <c r="AM62" s="44">
        <v>-0.4</v>
      </c>
      <c r="AN62" s="44">
        <v>4.1</v>
      </c>
      <c r="AO62" s="53">
        <v>1169</v>
      </c>
      <c r="AP62" s="50">
        <v>1.8597345291909875</v>
      </c>
      <c r="AQ62" s="56" t="s">
        <v>78</v>
      </c>
      <c r="AR62" s="252" t="s">
        <v>131</v>
      </c>
    </row>
    <row r="63" spans="3:44" ht="24" customHeight="1" hidden="1">
      <c r="C63" s="252" t="s">
        <v>150</v>
      </c>
      <c r="D63" s="228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104"/>
      <c r="R63" s="44">
        <v>75</v>
      </c>
      <c r="S63" s="44">
        <v>63.6</v>
      </c>
      <c r="T63" s="44">
        <v>0.2</v>
      </c>
      <c r="U63" s="61">
        <v>-1.7</v>
      </c>
      <c r="V63" s="61">
        <v>-4.6</v>
      </c>
      <c r="W63" s="61">
        <v>-4.7</v>
      </c>
      <c r="X63" s="61">
        <v>-1.6</v>
      </c>
      <c r="Y63" s="61">
        <v>-4.2</v>
      </c>
      <c r="Z63" s="44">
        <v>1.8</v>
      </c>
      <c r="AA63" s="23" t="s">
        <v>150</v>
      </c>
      <c r="AB63" s="44" t="s">
        <v>14</v>
      </c>
      <c r="AC63" s="44">
        <v>53.7</v>
      </c>
      <c r="AD63" s="44">
        <v>4.7</v>
      </c>
      <c r="AE63" s="44">
        <v>5</v>
      </c>
      <c r="AF63" s="44">
        <v>4.4</v>
      </c>
      <c r="AG63" s="44">
        <v>11.8</v>
      </c>
      <c r="AH63" s="44">
        <v>13</v>
      </c>
      <c r="AI63" s="44">
        <v>10.5</v>
      </c>
      <c r="AJ63" s="75">
        <v>315</v>
      </c>
      <c r="AK63" s="75">
        <v>5356</v>
      </c>
      <c r="AL63" s="47">
        <v>0.76</v>
      </c>
      <c r="AM63" s="44">
        <v>-2.9</v>
      </c>
      <c r="AN63" s="44">
        <v>3.9</v>
      </c>
      <c r="AO63" s="53">
        <v>1197</v>
      </c>
      <c r="AP63" s="50">
        <v>6.859342245437986</v>
      </c>
      <c r="AQ63" s="56" t="s">
        <v>82</v>
      </c>
      <c r="AR63" s="252" t="s">
        <v>150</v>
      </c>
    </row>
    <row r="64" spans="3:44" ht="24" customHeight="1" hidden="1">
      <c r="C64" s="252" t="s">
        <v>170</v>
      </c>
      <c r="D64" s="228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104"/>
      <c r="R64" s="44">
        <v>66.7</v>
      </c>
      <c r="S64" s="44">
        <v>54.5</v>
      </c>
      <c r="T64" s="44">
        <v>4.6</v>
      </c>
      <c r="U64" s="61">
        <v>-1</v>
      </c>
      <c r="V64" s="61">
        <v>-0.9</v>
      </c>
      <c r="W64" s="61">
        <v>-1</v>
      </c>
      <c r="X64" s="61">
        <v>-1.9</v>
      </c>
      <c r="Y64" s="61">
        <v>-4.4</v>
      </c>
      <c r="Z64" s="44">
        <v>-0.4</v>
      </c>
      <c r="AA64" s="23" t="s">
        <v>5</v>
      </c>
      <c r="AB64" s="44">
        <v>45.4</v>
      </c>
      <c r="AC64" s="44">
        <v>55.7</v>
      </c>
      <c r="AD64" s="44">
        <v>4.7</v>
      </c>
      <c r="AE64" s="44">
        <v>4.9</v>
      </c>
      <c r="AF64" s="44">
        <v>4.5</v>
      </c>
      <c r="AG64" s="44">
        <v>10.8</v>
      </c>
      <c r="AH64" s="44">
        <v>11.6</v>
      </c>
      <c r="AI64" s="44">
        <v>9.6</v>
      </c>
      <c r="AJ64" s="75">
        <v>316</v>
      </c>
      <c r="AK64" s="75">
        <v>5381</v>
      </c>
      <c r="AL64" s="47">
        <v>0.78</v>
      </c>
      <c r="AM64" s="44">
        <v>0.1</v>
      </c>
      <c r="AN64" s="44">
        <v>3.9</v>
      </c>
      <c r="AO64" s="53">
        <v>1131</v>
      </c>
      <c r="AP64" s="50">
        <v>-4.086720651003233</v>
      </c>
      <c r="AQ64" s="56" t="s">
        <v>94</v>
      </c>
      <c r="AR64" s="252" t="s">
        <v>170</v>
      </c>
    </row>
    <row r="65" spans="3:44" ht="24" customHeight="1" hidden="1">
      <c r="C65" s="252" t="s">
        <v>75</v>
      </c>
      <c r="D65" s="228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104"/>
      <c r="R65" s="44">
        <v>75</v>
      </c>
      <c r="S65" s="44">
        <v>81.8</v>
      </c>
      <c r="T65" s="44">
        <v>4.8</v>
      </c>
      <c r="U65" s="61">
        <v>-2.2</v>
      </c>
      <c r="V65" s="61">
        <v>-2.3</v>
      </c>
      <c r="W65" s="61">
        <v>-2.4</v>
      </c>
      <c r="X65" s="61">
        <v>-1.1</v>
      </c>
      <c r="Y65" s="61">
        <v>-3.6</v>
      </c>
      <c r="Z65" s="44">
        <v>-6.4</v>
      </c>
      <c r="AA65" s="23" t="s">
        <v>75</v>
      </c>
      <c r="AB65" s="44">
        <v>48.3</v>
      </c>
      <c r="AC65" s="44">
        <v>52.8</v>
      </c>
      <c r="AD65" s="44">
        <v>4.6</v>
      </c>
      <c r="AE65" s="44">
        <v>4.8</v>
      </c>
      <c r="AF65" s="44">
        <v>4.4</v>
      </c>
      <c r="AG65" s="44">
        <v>9.9</v>
      </c>
      <c r="AH65" s="44">
        <v>11.2</v>
      </c>
      <c r="AI65" s="44">
        <v>8.6</v>
      </c>
      <c r="AJ65" s="75">
        <v>308</v>
      </c>
      <c r="AK65" s="75">
        <v>5387</v>
      </c>
      <c r="AL65" s="47">
        <v>0.79</v>
      </c>
      <c r="AM65" s="44">
        <v>-0.5</v>
      </c>
      <c r="AN65" s="44">
        <v>3.1</v>
      </c>
      <c r="AO65" s="53">
        <v>1171</v>
      </c>
      <c r="AP65" s="50">
        <v>0.9380422578340273</v>
      </c>
      <c r="AQ65" s="56" t="s">
        <v>95</v>
      </c>
      <c r="AR65" s="252" t="s">
        <v>75</v>
      </c>
    </row>
    <row r="66" spans="3:44" ht="24" customHeight="1" hidden="1">
      <c r="C66" s="252" t="s">
        <v>3</v>
      </c>
      <c r="D66" s="228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104"/>
      <c r="R66" s="44">
        <v>66.7</v>
      </c>
      <c r="S66" s="44">
        <v>90.9</v>
      </c>
      <c r="T66" s="44">
        <v>-2.6</v>
      </c>
      <c r="U66" s="61">
        <v>-2.5</v>
      </c>
      <c r="V66" s="61">
        <v>-6.1</v>
      </c>
      <c r="W66" s="61">
        <v>-5.7</v>
      </c>
      <c r="X66" s="61">
        <v>-2.1</v>
      </c>
      <c r="Y66" s="61">
        <v>-4.1</v>
      </c>
      <c r="Z66" s="44">
        <v>-2.8</v>
      </c>
      <c r="AA66" s="23" t="s">
        <v>3</v>
      </c>
      <c r="AB66" s="44">
        <v>44.9</v>
      </c>
      <c r="AC66" s="44">
        <v>51.4</v>
      </c>
      <c r="AD66" s="44">
        <v>4.6</v>
      </c>
      <c r="AE66" s="44">
        <v>4.9</v>
      </c>
      <c r="AF66" s="44">
        <v>4.3</v>
      </c>
      <c r="AG66" s="44">
        <v>9.2</v>
      </c>
      <c r="AH66" s="44">
        <v>11.5</v>
      </c>
      <c r="AI66" s="44">
        <v>7.1</v>
      </c>
      <c r="AJ66" s="75">
        <v>307</v>
      </c>
      <c r="AK66" s="75">
        <v>5346</v>
      </c>
      <c r="AL66" s="47">
        <v>0.83</v>
      </c>
      <c r="AM66" s="44">
        <v>-2</v>
      </c>
      <c r="AN66" s="44">
        <v>4.1</v>
      </c>
      <c r="AO66" s="53">
        <v>1191</v>
      </c>
      <c r="AP66" s="50">
        <v>-7.385233009793097</v>
      </c>
      <c r="AQ66" s="56" t="s">
        <v>87</v>
      </c>
      <c r="AR66" s="252" t="s">
        <v>3</v>
      </c>
    </row>
    <row r="67" spans="3:44" ht="24" customHeight="1" hidden="1">
      <c r="C67" s="252" t="s">
        <v>4</v>
      </c>
      <c r="D67" s="22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104"/>
      <c r="R67" s="44">
        <v>75</v>
      </c>
      <c r="S67" s="44">
        <v>95.5</v>
      </c>
      <c r="T67" s="44">
        <v>1.1</v>
      </c>
      <c r="U67" s="61">
        <v>1</v>
      </c>
      <c r="V67" s="61">
        <v>-1.8</v>
      </c>
      <c r="W67" s="61">
        <v>-1.3</v>
      </c>
      <c r="X67" s="61">
        <v>-0.2</v>
      </c>
      <c r="Y67" s="61">
        <v>-1.9</v>
      </c>
      <c r="Z67" s="44">
        <v>1.2</v>
      </c>
      <c r="AA67" s="23" t="s">
        <v>4</v>
      </c>
      <c r="AB67" s="44">
        <v>48.7</v>
      </c>
      <c r="AC67" s="44">
        <v>54.3</v>
      </c>
      <c r="AD67" s="44">
        <v>4.9</v>
      </c>
      <c r="AE67" s="44">
        <v>5.2</v>
      </c>
      <c r="AF67" s="44">
        <v>4.4</v>
      </c>
      <c r="AG67" s="44">
        <v>9.4</v>
      </c>
      <c r="AH67" s="44">
        <v>11</v>
      </c>
      <c r="AI67" s="44">
        <v>7.7</v>
      </c>
      <c r="AJ67" s="75">
        <v>323</v>
      </c>
      <c r="AK67" s="75">
        <v>5343</v>
      </c>
      <c r="AL67" s="47">
        <v>0.84</v>
      </c>
      <c r="AM67" s="44">
        <v>-0.6</v>
      </c>
      <c r="AN67" s="44">
        <v>5.2</v>
      </c>
      <c r="AO67" s="53">
        <v>1233</v>
      </c>
      <c r="AP67" s="50">
        <v>7.844567353471504</v>
      </c>
      <c r="AQ67" s="56" t="s">
        <v>96</v>
      </c>
      <c r="AR67" s="252" t="s">
        <v>4</v>
      </c>
    </row>
    <row r="68" spans="3:44" ht="24" customHeight="1" hidden="1">
      <c r="C68" s="252" t="s">
        <v>232</v>
      </c>
      <c r="D68" s="228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104"/>
      <c r="R68" s="44">
        <v>62.5</v>
      </c>
      <c r="S68" s="44">
        <v>86.4</v>
      </c>
      <c r="T68" s="44">
        <v>0.6</v>
      </c>
      <c r="U68" s="61">
        <v>-1.6</v>
      </c>
      <c r="V68" s="61">
        <v>-4.8</v>
      </c>
      <c r="W68" s="61">
        <v>-5.1</v>
      </c>
      <c r="X68" s="61">
        <v>-2.7</v>
      </c>
      <c r="Y68" s="61">
        <v>-4.6</v>
      </c>
      <c r="Z68" s="44">
        <v>4.3</v>
      </c>
      <c r="AA68" s="267" t="s">
        <v>88</v>
      </c>
      <c r="AB68" s="44">
        <v>49.2</v>
      </c>
      <c r="AC68" s="44">
        <v>50.7</v>
      </c>
      <c r="AD68" s="44">
        <v>4.8</v>
      </c>
      <c r="AE68" s="44">
        <v>4.9</v>
      </c>
      <c r="AF68" s="44">
        <v>4.6</v>
      </c>
      <c r="AG68" s="44">
        <v>9.6</v>
      </c>
      <c r="AH68" s="44">
        <v>10.9</v>
      </c>
      <c r="AI68" s="44">
        <v>8.3</v>
      </c>
      <c r="AJ68" s="75">
        <v>319</v>
      </c>
      <c r="AK68" s="75">
        <v>5360</v>
      </c>
      <c r="AL68" s="47">
        <v>0.84</v>
      </c>
      <c r="AM68" s="44">
        <v>0</v>
      </c>
      <c r="AN68" s="44">
        <v>4.2</v>
      </c>
      <c r="AO68" s="53">
        <v>1185</v>
      </c>
      <c r="AP68" s="50">
        <v>10.458195355279969</v>
      </c>
      <c r="AQ68" s="56">
        <v>-17.1</v>
      </c>
      <c r="AR68" s="252" t="s">
        <v>232</v>
      </c>
    </row>
    <row r="69" spans="3:44" ht="24" customHeight="1" hidden="1">
      <c r="C69" s="252" t="s">
        <v>265</v>
      </c>
      <c r="D69" s="228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104"/>
      <c r="R69" s="44">
        <v>33.3</v>
      </c>
      <c r="S69" s="44">
        <v>36.4</v>
      </c>
      <c r="T69" s="44">
        <v>-1</v>
      </c>
      <c r="U69" s="61">
        <v>-0.3</v>
      </c>
      <c r="V69" s="61">
        <v>-4.5</v>
      </c>
      <c r="W69" s="61">
        <v>-4.4</v>
      </c>
      <c r="X69" s="61">
        <v>-1.4</v>
      </c>
      <c r="Y69" s="61">
        <v>-3.7</v>
      </c>
      <c r="Z69" s="44">
        <v>2.2</v>
      </c>
      <c r="AA69" s="267" t="s">
        <v>285</v>
      </c>
      <c r="AB69" s="44">
        <v>46.1</v>
      </c>
      <c r="AC69" s="44">
        <v>47.3</v>
      </c>
      <c r="AD69" s="44">
        <v>4.6</v>
      </c>
      <c r="AE69" s="44">
        <v>4.8</v>
      </c>
      <c r="AF69" s="44">
        <v>4.3</v>
      </c>
      <c r="AG69" s="44">
        <v>9.4</v>
      </c>
      <c r="AH69" s="44">
        <v>11.2</v>
      </c>
      <c r="AI69" s="44">
        <v>7.5</v>
      </c>
      <c r="AJ69" s="75">
        <v>306</v>
      </c>
      <c r="AK69" s="75">
        <v>5353</v>
      </c>
      <c r="AL69" s="47">
        <v>0.86</v>
      </c>
      <c r="AM69" s="44">
        <v>-0.6</v>
      </c>
      <c r="AN69" s="44">
        <v>2.1</v>
      </c>
      <c r="AO69" s="53">
        <v>1250</v>
      </c>
      <c r="AP69" s="50">
        <v>10.076345190049722</v>
      </c>
      <c r="AQ69" s="56">
        <v>-14.2</v>
      </c>
      <c r="AR69" s="252" t="s">
        <v>265</v>
      </c>
    </row>
    <row r="70" spans="3:44" ht="24" customHeight="1">
      <c r="C70" s="252" t="s">
        <v>284</v>
      </c>
      <c r="D70" s="228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104"/>
      <c r="R70" s="44">
        <v>25</v>
      </c>
      <c r="S70" s="44">
        <v>9.1</v>
      </c>
      <c r="T70" s="44">
        <v>-2</v>
      </c>
      <c r="U70" s="61">
        <v>-0.9</v>
      </c>
      <c r="V70" s="61">
        <v>-3.7</v>
      </c>
      <c r="W70" s="61">
        <v>-3.5</v>
      </c>
      <c r="X70" s="61">
        <v>-1.9</v>
      </c>
      <c r="Y70" s="61">
        <v>-4.1</v>
      </c>
      <c r="Z70" s="44">
        <v>-5.3</v>
      </c>
      <c r="AA70" s="267" t="s">
        <v>286</v>
      </c>
      <c r="AB70" s="44">
        <v>47.7</v>
      </c>
      <c r="AC70" s="44">
        <v>46.4</v>
      </c>
      <c r="AD70" s="44">
        <v>4.6</v>
      </c>
      <c r="AE70" s="44">
        <v>4.8</v>
      </c>
      <c r="AF70" s="44">
        <v>4.4</v>
      </c>
      <c r="AG70" s="44">
        <v>8.8</v>
      </c>
      <c r="AH70" s="44">
        <v>9.6</v>
      </c>
      <c r="AI70" s="44">
        <v>8</v>
      </c>
      <c r="AJ70" s="75">
        <v>308</v>
      </c>
      <c r="AK70" s="75">
        <v>5357</v>
      </c>
      <c r="AL70" s="47">
        <v>0.89</v>
      </c>
      <c r="AM70" s="44">
        <v>-0.6</v>
      </c>
      <c r="AN70" s="44">
        <v>1</v>
      </c>
      <c r="AO70" s="53">
        <v>1178</v>
      </c>
      <c r="AP70" s="50">
        <v>1.5042267528592816</v>
      </c>
      <c r="AQ70" s="56">
        <v>-14.3</v>
      </c>
      <c r="AR70" s="252" t="s">
        <v>284</v>
      </c>
    </row>
    <row r="71" spans="3:44" ht="24" customHeight="1">
      <c r="C71" s="252" t="s">
        <v>8</v>
      </c>
      <c r="D71" s="228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104"/>
      <c r="R71" s="44">
        <v>33.3</v>
      </c>
      <c r="S71" s="44">
        <v>36.4</v>
      </c>
      <c r="T71" s="44">
        <v>-1.3</v>
      </c>
      <c r="U71" s="61">
        <v>0.6</v>
      </c>
      <c r="V71" s="61">
        <v>-5.2</v>
      </c>
      <c r="W71" s="61">
        <v>-5.1</v>
      </c>
      <c r="X71" s="61">
        <v>-2.6</v>
      </c>
      <c r="Y71" s="61">
        <v>-4.8</v>
      </c>
      <c r="Z71" s="44">
        <v>9.7</v>
      </c>
      <c r="AA71" s="267" t="s">
        <v>8</v>
      </c>
      <c r="AB71" s="44">
        <v>48</v>
      </c>
      <c r="AC71" s="44">
        <v>45.3</v>
      </c>
      <c r="AD71" s="44">
        <v>4.6</v>
      </c>
      <c r="AE71" s="44">
        <v>4.7</v>
      </c>
      <c r="AF71" s="44">
        <v>4.3</v>
      </c>
      <c r="AG71" s="44">
        <v>8.2</v>
      </c>
      <c r="AH71" s="44">
        <v>9.2</v>
      </c>
      <c r="AI71" s="44">
        <v>7.2</v>
      </c>
      <c r="AJ71" s="75">
        <v>300</v>
      </c>
      <c r="AK71" s="75">
        <v>5344</v>
      </c>
      <c r="AL71" s="47">
        <v>0.91</v>
      </c>
      <c r="AM71" s="44">
        <v>2</v>
      </c>
      <c r="AN71" s="44">
        <v>2</v>
      </c>
      <c r="AO71" s="53">
        <v>1151</v>
      </c>
      <c r="AP71" s="50">
        <v>0.16463581946970862</v>
      </c>
      <c r="AQ71" s="56">
        <v>-11.2</v>
      </c>
      <c r="AR71" s="252" t="s">
        <v>8</v>
      </c>
    </row>
    <row r="72" spans="3:44" ht="24" customHeight="1">
      <c r="C72" s="253" t="s">
        <v>9</v>
      </c>
      <c r="D72" s="228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104"/>
      <c r="R72" s="197">
        <v>41.7</v>
      </c>
      <c r="S72" s="197">
        <v>27.3</v>
      </c>
      <c r="T72" s="197">
        <v>-3.5</v>
      </c>
      <c r="U72" s="206">
        <v>-1</v>
      </c>
      <c r="V72" s="206">
        <v>-2.8</v>
      </c>
      <c r="W72" s="206">
        <v>-2.6</v>
      </c>
      <c r="X72" s="206">
        <v>-3.3</v>
      </c>
      <c r="Y72" s="206">
        <v>-5.3</v>
      </c>
      <c r="Z72" s="197">
        <v>5.6</v>
      </c>
      <c r="AA72" s="268" t="s">
        <v>9</v>
      </c>
      <c r="AB72" s="197">
        <v>44</v>
      </c>
      <c r="AC72" s="197">
        <v>44.2</v>
      </c>
      <c r="AD72" s="197">
        <v>4.5</v>
      </c>
      <c r="AE72" s="197">
        <v>4.6</v>
      </c>
      <c r="AF72" s="197">
        <v>4.2</v>
      </c>
      <c r="AG72" s="197">
        <v>7.5</v>
      </c>
      <c r="AH72" s="197">
        <v>8.3</v>
      </c>
      <c r="AI72" s="197">
        <v>6.3</v>
      </c>
      <c r="AJ72" s="199">
        <v>295</v>
      </c>
      <c r="AK72" s="199">
        <v>5338</v>
      </c>
      <c r="AL72" s="200">
        <v>0.9</v>
      </c>
      <c r="AM72" s="197">
        <v>-0.6</v>
      </c>
      <c r="AN72" s="197">
        <v>1.8</v>
      </c>
      <c r="AO72" s="201">
        <v>1184</v>
      </c>
      <c r="AP72" s="202">
        <v>-1.960803760934681</v>
      </c>
      <c r="AQ72" s="203">
        <v>-11.1</v>
      </c>
      <c r="AR72" s="253" t="s">
        <v>9</v>
      </c>
    </row>
    <row r="73" spans="3:44" ht="24" customHeight="1">
      <c r="C73" s="252" t="s">
        <v>233</v>
      </c>
      <c r="D73" s="22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104"/>
      <c r="R73" s="44">
        <v>54.2</v>
      </c>
      <c r="S73" s="44">
        <v>100</v>
      </c>
      <c r="T73" s="44">
        <v>0.5</v>
      </c>
      <c r="U73" s="61">
        <v>2.4</v>
      </c>
      <c r="V73" s="61">
        <v>0.8</v>
      </c>
      <c r="W73" s="61">
        <v>0.9</v>
      </c>
      <c r="X73" s="61">
        <v>-0.5</v>
      </c>
      <c r="Y73" s="61">
        <v>-3</v>
      </c>
      <c r="Z73" s="44">
        <v>-1.2</v>
      </c>
      <c r="AA73" s="269" t="s">
        <v>151</v>
      </c>
      <c r="AB73" s="44">
        <v>47.4</v>
      </c>
      <c r="AC73" s="44">
        <v>45</v>
      </c>
      <c r="AD73" s="44">
        <v>4.5</v>
      </c>
      <c r="AE73" s="44">
        <v>4.8</v>
      </c>
      <c r="AF73" s="44">
        <v>4.1</v>
      </c>
      <c r="AG73" s="44">
        <v>7.9</v>
      </c>
      <c r="AH73" s="44">
        <v>9.9</v>
      </c>
      <c r="AI73" s="44">
        <v>6.2</v>
      </c>
      <c r="AJ73" s="75">
        <v>302</v>
      </c>
      <c r="AK73" s="75">
        <v>5352</v>
      </c>
      <c r="AL73" s="47">
        <v>0.91</v>
      </c>
      <c r="AM73" s="44">
        <v>0.2</v>
      </c>
      <c r="AN73" s="44">
        <v>2.1</v>
      </c>
      <c r="AO73" s="53">
        <v>1290</v>
      </c>
      <c r="AP73" s="50">
        <v>6.9</v>
      </c>
      <c r="AQ73" s="56" t="s">
        <v>104</v>
      </c>
      <c r="AR73" s="252" t="s">
        <v>233</v>
      </c>
    </row>
    <row r="74" spans="3:44" ht="24" customHeight="1">
      <c r="C74" s="252" t="s">
        <v>61</v>
      </c>
      <c r="D74" s="228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104"/>
      <c r="R74" s="44">
        <v>16.7</v>
      </c>
      <c r="S74" s="44">
        <v>36.4</v>
      </c>
      <c r="T74" s="44">
        <v>-3.7</v>
      </c>
      <c r="U74" s="61">
        <v>-2.7</v>
      </c>
      <c r="V74" s="61">
        <v>-7.3</v>
      </c>
      <c r="W74" s="61">
        <v>-7</v>
      </c>
      <c r="X74" s="61">
        <v>-4.3</v>
      </c>
      <c r="Y74" s="61">
        <v>-7.1</v>
      </c>
      <c r="Z74" s="44">
        <v>-0.4</v>
      </c>
      <c r="AA74" s="267" t="s">
        <v>61</v>
      </c>
      <c r="AB74" s="44">
        <v>47.6</v>
      </c>
      <c r="AC74" s="44">
        <v>45.6</v>
      </c>
      <c r="AD74" s="44">
        <v>4.7</v>
      </c>
      <c r="AE74" s="44">
        <v>5</v>
      </c>
      <c r="AF74" s="44">
        <v>4.2</v>
      </c>
      <c r="AG74" s="44">
        <v>9</v>
      </c>
      <c r="AH74" s="44">
        <v>10.8</v>
      </c>
      <c r="AI74" s="44">
        <v>7.2</v>
      </c>
      <c r="AJ74" s="75">
        <v>310</v>
      </c>
      <c r="AK74" s="75">
        <v>5351</v>
      </c>
      <c r="AL74" s="47">
        <v>0.91</v>
      </c>
      <c r="AM74" s="44">
        <v>0.1</v>
      </c>
      <c r="AN74" s="44">
        <v>0</v>
      </c>
      <c r="AO74" s="53">
        <v>1174</v>
      </c>
      <c r="AP74" s="50">
        <v>0.4</v>
      </c>
      <c r="AQ74" s="56" t="s">
        <v>107</v>
      </c>
      <c r="AR74" s="252" t="s">
        <v>61</v>
      </c>
    </row>
    <row r="75" spans="3:44" ht="24" customHeight="1">
      <c r="C75" s="252" t="s">
        <v>1</v>
      </c>
      <c r="D75" s="228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104"/>
      <c r="R75" s="44">
        <v>41.7</v>
      </c>
      <c r="S75" s="44">
        <v>72.7</v>
      </c>
      <c r="T75" s="44">
        <v>0</v>
      </c>
      <c r="U75" s="61">
        <v>0.3</v>
      </c>
      <c r="V75" s="61">
        <v>-3.4</v>
      </c>
      <c r="W75" s="61">
        <v>-2.9</v>
      </c>
      <c r="X75" s="61">
        <v>-3.3</v>
      </c>
      <c r="Y75" s="61">
        <v>-4.2</v>
      </c>
      <c r="Z75" s="44">
        <v>-1.9</v>
      </c>
      <c r="AA75" s="267" t="s">
        <v>1</v>
      </c>
      <c r="AB75" s="44">
        <v>45.2</v>
      </c>
      <c r="AC75" s="44">
        <v>49.5</v>
      </c>
      <c r="AD75" s="44">
        <v>4.5</v>
      </c>
      <c r="AE75" s="44">
        <v>4.7</v>
      </c>
      <c r="AF75" s="44">
        <v>4.2</v>
      </c>
      <c r="AG75" s="44">
        <v>10.3</v>
      </c>
      <c r="AH75" s="44">
        <v>11.6</v>
      </c>
      <c r="AI75" s="44">
        <v>8.7</v>
      </c>
      <c r="AJ75" s="75">
        <v>297</v>
      </c>
      <c r="AK75" s="75">
        <v>5357</v>
      </c>
      <c r="AL75" s="47">
        <v>0.91</v>
      </c>
      <c r="AM75" s="44">
        <v>-0.4</v>
      </c>
      <c r="AN75" s="44">
        <v>-0.9</v>
      </c>
      <c r="AO75" s="53">
        <v>1177</v>
      </c>
      <c r="AP75" s="50">
        <v>-2.7</v>
      </c>
      <c r="AQ75" s="56" t="s">
        <v>110</v>
      </c>
      <c r="AR75" s="252" t="s">
        <v>1</v>
      </c>
    </row>
    <row r="76" spans="3:44" ht="24" customHeight="1">
      <c r="C76" s="252" t="s">
        <v>5</v>
      </c>
      <c r="D76" s="228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104"/>
      <c r="R76" s="44">
        <v>37.5</v>
      </c>
      <c r="S76" s="44">
        <v>54.5</v>
      </c>
      <c r="T76" s="44">
        <v>-3</v>
      </c>
      <c r="U76" s="61">
        <v>3.8</v>
      </c>
      <c r="V76" s="61">
        <v>-0.9</v>
      </c>
      <c r="W76" s="61">
        <v>0</v>
      </c>
      <c r="X76" s="61">
        <v>-0.5</v>
      </c>
      <c r="Y76" s="61">
        <v>-2.3</v>
      </c>
      <c r="Z76" s="44">
        <v>9</v>
      </c>
      <c r="AA76" s="267" t="s">
        <v>5</v>
      </c>
      <c r="AB76" s="44">
        <v>47.4</v>
      </c>
      <c r="AC76" s="44">
        <v>49.8</v>
      </c>
      <c r="AD76" s="44">
        <v>4.4</v>
      </c>
      <c r="AE76" s="44">
        <v>4.5</v>
      </c>
      <c r="AF76" s="44">
        <v>4.3</v>
      </c>
      <c r="AG76" s="44">
        <v>10.3</v>
      </c>
      <c r="AH76" s="44">
        <v>11.3</v>
      </c>
      <c r="AI76" s="44">
        <v>9.2</v>
      </c>
      <c r="AJ76" s="75">
        <v>293</v>
      </c>
      <c r="AK76" s="75">
        <v>5401</v>
      </c>
      <c r="AL76" s="47">
        <v>0.94</v>
      </c>
      <c r="AM76" s="44">
        <v>0.6</v>
      </c>
      <c r="AN76" s="44">
        <v>1.8</v>
      </c>
      <c r="AO76" s="53">
        <v>1159</v>
      </c>
      <c r="AP76" s="50">
        <v>0.6</v>
      </c>
      <c r="AQ76" s="56" t="s">
        <v>111</v>
      </c>
      <c r="AR76" s="252" t="s">
        <v>5</v>
      </c>
    </row>
    <row r="77" spans="3:44" ht="24" customHeight="1">
      <c r="C77" s="252" t="s">
        <v>183</v>
      </c>
      <c r="D77" s="228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104"/>
      <c r="R77" s="44">
        <v>41.7</v>
      </c>
      <c r="S77" s="44">
        <v>63.6</v>
      </c>
      <c r="T77" s="44">
        <v>-2</v>
      </c>
      <c r="U77" s="61">
        <v>2.9</v>
      </c>
      <c r="V77" s="61">
        <v>-1.6</v>
      </c>
      <c r="W77" s="61">
        <v>-1.3</v>
      </c>
      <c r="X77" s="61">
        <v>-0.5</v>
      </c>
      <c r="Y77" s="61">
        <v>-3.4</v>
      </c>
      <c r="Z77" s="44">
        <v>7.9</v>
      </c>
      <c r="AA77" s="267" t="s">
        <v>183</v>
      </c>
      <c r="AB77" s="44">
        <v>48.3</v>
      </c>
      <c r="AC77" s="44">
        <v>50.3</v>
      </c>
      <c r="AD77" s="44">
        <v>4.4</v>
      </c>
      <c r="AE77" s="44">
        <v>4.6</v>
      </c>
      <c r="AF77" s="44">
        <v>4.2</v>
      </c>
      <c r="AG77" s="44">
        <v>9.1</v>
      </c>
      <c r="AH77" s="44">
        <v>10.7</v>
      </c>
      <c r="AI77" s="44">
        <v>7.8</v>
      </c>
      <c r="AJ77" s="75">
        <v>296</v>
      </c>
      <c r="AK77" s="75">
        <v>5428</v>
      </c>
      <c r="AL77" s="47">
        <v>0.94</v>
      </c>
      <c r="AM77" s="44">
        <v>0.6</v>
      </c>
      <c r="AN77" s="44">
        <v>1</v>
      </c>
      <c r="AO77" s="53">
        <v>1211</v>
      </c>
      <c r="AP77" s="50">
        <v>3</v>
      </c>
      <c r="AQ77" s="56" t="s">
        <v>115</v>
      </c>
      <c r="AR77" s="252" t="s">
        <v>183</v>
      </c>
    </row>
    <row r="78" spans="3:44" ht="24" customHeight="1">
      <c r="C78" s="252" t="s">
        <v>3</v>
      </c>
      <c r="D78" s="228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104"/>
      <c r="R78" s="44">
        <v>66.7</v>
      </c>
      <c r="S78" s="44">
        <v>100</v>
      </c>
      <c r="T78" s="44">
        <v>-0.1</v>
      </c>
      <c r="U78" s="61">
        <v>3</v>
      </c>
      <c r="V78" s="61">
        <v>0.6</v>
      </c>
      <c r="W78" s="61">
        <v>1.4</v>
      </c>
      <c r="X78" s="168" t="s">
        <v>122</v>
      </c>
      <c r="Y78" s="61">
        <v>-2.2</v>
      </c>
      <c r="Z78" s="44">
        <v>8.3</v>
      </c>
      <c r="AA78" s="267" t="s">
        <v>184</v>
      </c>
      <c r="AB78" s="44">
        <v>46.6</v>
      </c>
      <c r="AC78" s="44">
        <v>50.9</v>
      </c>
      <c r="AD78" s="44">
        <v>4.2</v>
      </c>
      <c r="AE78" s="44">
        <v>4.4</v>
      </c>
      <c r="AF78" s="44">
        <v>3.9</v>
      </c>
      <c r="AG78" s="44">
        <v>7.8</v>
      </c>
      <c r="AH78" s="44">
        <v>9.4</v>
      </c>
      <c r="AI78" s="44">
        <v>6.5</v>
      </c>
      <c r="AJ78" s="75">
        <v>278</v>
      </c>
      <c r="AK78" s="75">
        <v>5391</v>
      </c>
      <c r="AL78" s="47">
        <v>0.96</v>
      </c>
      <c r="AM78" s="44">
        <v>1.5</v>
      </c>
      <c r="AN78" s="44">
        <v>2.1</v>
      </c>
      <c r="AO78" s="53">
        <v>1222</v>
      </c>
      <c r="AP78" s="50">
        <v>2.4</v>
      </c>
      <c r="AQ78" s="56" t="s">
        <v>123</v>
      </c>
      <c r="AR78" s="252" t="s">
        <v>3</v>
      </c>
    </row>
    <row r="79" spans="3:44" ht="24" customHeight="1">
      <c r="C79" s="252" t="s">
        <v>185</v>
      </c>
      <c r="D79" s="228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104"/>
      <c r="R79" s="44">
        <v>50</v>
      </c>
      <c r="S79" s="44">
        <v>36.4</v>
      </c>
      <c r="T79" s="44">
        <v>-3.7</v>
      </c>
      <c r="U79" s="61">
        <v>0.6</v>
      </c>
      <c r="V79" s="61">
        <v>0.4</v>
      </c>
      <c r="W79" s="61">
        <v>1.1</v>
      </c>
      <c r="X79" s="168" t="s">
        <v>122</v>
      </c>
      <c r="Y79" s="61">
        <v>-2.3</v>
      </c>
      <c r="Z79" s="44">
        <v>-2.1</v>
      </c>
      <c r="AA79" s="267" t="s">
        <v>185</v>
      </c>
      <c r="AB79" s="44">
        <v>48.1</v>
      </c>
      <c r="AC79" s="44">
        <v>50.4</v>
      </c>
      <c r="AD79" s="44">
        <v>4.4</v>
      </c>
      <c r="AE79" s="44">
        <v>4.5</v>
      </c>
      <c r="AF79" s="44">
        <v>4.3</v>
      </c>
      <c r="AG79" s="44">
        <v>8.3</v>
      </c>
      <c r="AH79" s="44">
        <v>9.3</v>
      </c>
      <c r="AI79" s="44">
        <v>7.2</v>
      </c>
      <c r="AJ79" s="75">
        <v>294</v>
      </c>
      <c r="AK79" s="75">
        <v>5370</v>
      </c>
      <c r="AL79" s="47">
        <v>0.97</v>
      </c>
      <c r="AM79" s="44">
        <v>1.3</v>
      </c>
      <c r="AN79" s="44">
        <v>1</v>
      </c>
      <c r="AO79" s="53">
        <v>1316</v>
      </c>
      <c r="AP79" s="50">
        <v>8.3</v>
      </c>
      <c r="AQ79" s="56" t="s">
        <v>127</v>
      </c>
      <c r="AR79" s="252" t="s">
        <v>185</v>
      </c>
    </row>
    <row r="80" spans="3:44" ht="24" customHeight="1">
      <c r="C80" s="252" t="s">
        <v>88</v>
      </c>
      <c r="D80" s="228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104"/>
      <c r="R80" s="44">
        <v>100</v>
      </c>
      <c r="S80" s="44">
        <v>81.8</v>
      </c>
      <c r="T80" s="44">
        <v>-0.6</v>
      </c>
      <c r="U80" s="61">
        <v>1.6</v>
      </c>
      <c r="V80" s="61">
        <v>-1.4</v>
      </c>
      <c r="W80" s="61">
        <v>-0.7</v>
      </c>
      <c r="X80" s="61">
        <v>-0.5</v>
      </c>
      <c r="Y80" s="61">
        <v>-2.9</v>
      </c>
      <c r="Z80" s="44">
        <v>-0.3</v>
      </c>
      <c r="AA80" s="267" t="s">
        <v>88</v>
      </c>
      <c r="AB80" s="44">
        <v>48.4</v>
      </c>
      <c r="AC80" s="44">
        <v>50.5</v>
      </c>
      <c r="AD80" s="44">
        <v>4.3</v>
      </c>
      <c r="AE80" s="44">
        <v>4.4</v>
      </c>
      <c r="AF80" s="44">
        <v>4.2</v>
      </c>
      <c r="AG80" s="44">
        <v>8.5</v>
      </c>
      <c r="AH80" s="44">
        <v>9.4</v>
      </c>
      <c r="AI80" s="44">
        <v>7.5</v>
      </c>
      <c r="AJ80" s="75">
        <v>288</v>
      </c>
      <c r="AK80" s="75">
        <v>5375</v>
      </c>
      <c r="AL80" s="47">
        <v>0.97</v>
      </c>
      <c r="AM80" s="44">
        <v>-1.1</v>
      </c>
      <c r="AN80" s="44">
        <v>1</v>
      </c>
      <c r="AO80" s="53">
        <v>1270</v>
      </c>
      <c r="AP80" s="50">
        <v>7</v>
      </c>
      <c r="AQ80" s="56">
        <v>-0.8</v>
      </c>
      <c r="AR80" s="252" t="s">
        <v>88</v>
      </c>
    </row>
    <row r="81" spans="3:44" ht="24" customHeight="1">
      <c r="C81" s="252" t="s">
        <v>6</v>
      </c>
      <c r="D81" s="228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104"/>
      <c r="R81" s="44">
        <v>41.7</v>
      </c>
      <c r="S81" s="44">
        <v>54.5</v>
      </c>
      <c r="T81" s="44">
        <v>1</v>
      </c>
      <c r="U81" s="61">
        <v>0.2</v>
      </c>
      <c r="V81" s="61">
        <v>0.9</v>
      </c>
      <c r="W81" s="61">
        <v>0.8</v>
      </c>
      <c r="X81" s="168">
        <v>1</v>
      </c>
      <c r="Y81" s="61">
        <v>-1.9</v>
      </c>
      <c r="Z81" s="44">
        <v>0.4</v>
      </c>
      <c r="AA81" s="267" t="s">
        <v>6</v>
      </c>
      <c r="AB81" s="44">
        <v>45.5</v>
      </c>
      <c r="AC81" s="44">
        <v>51.7</v>
      </c>
      <c r="AD81" s="44">
        <v>4.2</v>
      </c>
      <c r="AE81" s="44">
        <v>4.3</v>
      </c>
      <c r="AF81" s="44">
        <v>4.2</v>
      </c>
      <c r="AG81" s="44">
        <v>8.2</v>
      </c>
      <c r="AH81" s="44">
        <v>9.3</v>
      </c>
      <c r="AI81" s="44">
        <v>7.4</v>
      </c>
      <c r="AJ81" s="75">
        <v>283</v>
      </c>
      <c r="AK81" s="75">
        <v>5456</v>
      </c>
      <c r="AL81" s="47">
        <v>0.97</v>
      </c>
      <c r="AM81" s="44">
        <v>0.8</v>
      </c>
      <c r="AN81" s="44">
        <v>1</v>
      </c>
      <c r="AO81" s="53">
        <v>1246</v>
      </c>
      <c r="AP81" s="50">
        <v>-0.2</v>
      </c>
      <c r="AQ81" s="56">
        <v>0.1</v>
      </c>
      <c r="AR81" s="252" t="s">
        <v>6</v>
      </c>
    </row>
    <row r="82" spans="3:44" ht="24" customHeight="1">
      <c r="C82" s="252" t="s">
        <v>186</v>
      </c>
      <c r="D82" s="228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104"/>
      <c r="R82" s="44" t="s">
        <v>181</v>
      </c>
      <c r="S82" s="44" t="s">
        <v>182</v>
      </c>
      <c r="T82" s="44">
        <v>2</v>
      </c>
      <c r="U82" s="61">
        <v>-0.4</v>
      </c>
      <c r="V82" s="61">
        <v>0.3</v>
      </c>
      <c r="W82" s="61">
        <v>0.1</v>
      </c>
      <c r="X82" s="168">
        <v>-2.3</v>
      </c>
      <c r="Y82" s="61">
        <v>-4.6</v>
      </c>
      <c r="Z82" s="44" t="s">
        <v>179</v>
      </c>
      <c r="AA82" s="267" t="s">
        <v>7</v>
      </c>
      <c r="AB82" s="44">
        <v>47.9</v>
      </c>
      <c r="AC82" s="44">
        <v>50.7</v>
      </c>
      <c r="AD82" s="44">
        <v>4.5</v>
      </c>
      <c r="AE82" s="44">
        <v>4.5</v>
      </c>
      <c r="AF82" s="44">
        <v>4.5</v>
      </c>
      <c r="AG82" s="44">
        <v>8.6</v>
      </c>
      <c r="AH82" s="44">
        <v>9.4</v>
      </c>
      <c r="AI82" s="44">
        <v>7.7</v>
      </c>
      <c r="AJ82" s="75">
        <v>301</v>
      </c>
      <c r="AK82" s="75">
        <v>5454</v>
      </c>
      <c r="AL82" s="47">
        <v>0.98</v>
      </c>
      <c r="AM82" s="44">
        <v>0.6</v>
      </c>
      <c r="AN82" s="44">
        <v>1.9</v>
      </c>
      <c r="AO82" s="53">
        <v>1282</v>
      </c>
      <c r="AP82" s="50">
        <v>9.1</v>
      </c>
      <c r="AQ82" s="56">
        <v>-1.7</v>
      </c>
      <c r="AR82" s="252" t="s">
        <v>186</v>
      </c>
    </row>
    <row r="83" spans="3:44" ht="24" customHeight="1">
      <c r="C83" s="252" t="s">
        <v>8</v>
      </c>
      <c r="D83" s="228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104"/>
      <c r="R83" s="44" t="s">
        <v>279</v>
      </c>
      <c r="S83" s="44" t="s">
        <v>280</v>
      </c>
      <c r="T83" s="44">
        <v>0</v>
      </c>
      <c r="U83" s="61">
        <v>0.6</v>
      </c>
      <c r="V83" s="61">
        <v>3.2</v>
      </c>
      <c r="W83" s="61">
        <v>3.2</v>
      </c>
      <c r="X83" s="168">
        <v>1.5</v>
      </c>
      <c r="Y83" s="61">
        <v>-0.4</v>
      </c>
      <c r="Z83" s="44" t="s">
        <v>180</v>
      </c>
      <c r="AA83" s="267" t="s">
        <v>8</v>
      </c>
      <c r="AB83" s="44">
        <v>48.2</v>
      </c>
      <c r="AC83" s="44">
        <v>52.9</v>
      </c>
      <c r="AD83" s="44">
        <v>4.6</v>
      </c>
      <c r="AE83" s="44">
        <v>4.6</v>
      </c>
      <c r="AF83" s="44">
        <v>4.6</v>
      </c>
      <c r="AG83" s="44">
        <v>7.9</v>
      </c>
      <c r="AH83" s="44">
        <v>8.8</v>
      </c>
      <c r="AI83" s="44">
        <v>6.9</v>
      </c>
      <c r="AJ83" s="75">
        <v>303</v>
      </c>
      <c r="AK83" s="75">
        <v>5396</v>
      </c>
      <c r="AL83" s="47">
        <v>0.99</v>
      </c>
      <c r="AM83" s="44">
        <v>0.1</v>
      </c>
      <c r="AN83" s="44">
        <v>0</v>
      </c>
      <c r="AO83" s="53">
        <v>1303</v>
      </c>
      <c r="AP83" s="50">
        <v>12.6</v>
      </c>
      <c r="AQ83" s="56">
        <v>-3.8</v>
      </c>
      <c r="AR83" s="252" t="s">
        <v>8</v>
      </c>
    </row>
    <row r="84" spans="3:44" ht="24" customHeight="1">
      <c r="C84" s="252" t="s">
        <v>9</v>
      </c>
      <c r="D84" s="228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104"/>
      <c r="R84" s="44" t="s">
        <v>291</v>
      </c>
      <c r="S84" s="44" t="s">
        <v>281</v>
      </c>
      <c r="T84" s="44">
        <v>0.8</v>
      </c>
      <c r="U84" s="61">
        <v>1.3</v>
      </c>
      <c r="V84" s="61">
        <v>1</v>
      </c>
      <c r="W84" s="61">
        <v>0.9</v>
      </c>
      <c r="X84" s="168">
        <v>2.2</v>
      </c>
      <c r="Y84" s="61">
        <v>1.8</v>
      </c>
      <c r="Z84" s="44"/>
      <c r="AA84" s="267" t="s">
        <v>9</v>
      </c>
      <c r="AB84" s="44">
        <v>46.5</v>
      </c>
      <c r="AC84" s="44">
        <v>55.7</v>
      </c>
      <c r="AD84" s="44">
        <v>4.4</v>
      </c>
      <c r="AE84" s="44">
        <v>4.5</v>
      </c>
      <c r="AF84" s="44">
        <v>4.3</v>
      </c>
      <c r="AG84" s="44">
        <v>7.6</v>
      </c>
      <c r="AH84" s="44">
        <v>8.6</v>
      </c>
      <c r="AI84" s="44">
        <v>6.7</v>
      </c>
      <c r="AJ84" s="75">
        <v>290</v>
      </c>
      <c r="AK84" s="75">
        <v>5395</v>
      </c>
      <c r="AL84" s="47">
        <v>1</v>
      </c>
      <c r="AM84" s="44">
        <v>1.6</v>
      </c>
      <c r="AN84" s="44">
        <v>2.8</v>
      </c>
      <c r="AO84" s="53">
        <v>1170</v>
      </c>
      <c r="AP84" s="50">
        <v>-1.2</v>
      </c>
      <c r="AQ84" s="56">
        <v>-4.1</v>
      </c>
      <c r="AR84" s="252" t="s">
        <v>9</v>
      </c>
    </row>
    <row r="85" spans="3:44" ht="24" customHeight="1">
      <c r="C85" s="311" t="s">
        <v>283</v>
      </c>
      <c r="D85" s="312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4"/>
      <c r="R85" s="238"/>
      <c r="S85" s="238"/>
      <c r="T85" s="238"/>
      <c r="U85" s="315"/>
      <c r="V85" s="315"/>
      <c r="W85" s="315"/>
      <c r="X85" s="316"/>
      <c r="Y85" s="315"/>
      <c r="Z85" s="238"/>
      <c r="AA85" s="317" t="s">
        <v>282</v>
      </c>
      <c r="AB85" s="238">
        <v>49.5</v>
      </c>
      <c r="AC85" s="238">
        <v>52.1</v>
      </c>
      <c r="AD85" s="238"/>
      <c r="AE85" s="238"/>
      <c r="AF85" s="238"/>
      <c r="AG85" s="238"/>
      <c r="AH85" s="238"/>
      <c r="AI85" s="238"/>
      <c r="AJ85" s="318"/>
      <c r="AK85" s="318"/>
      <c r="AL85" s="319"/>
      <c r="AM85" s="238"/>
      <c r="AN85" s="238"/>
      <c r="AO85" s="320"/>
      <c r="AP85" s="321"/>
      <c r="AQ85" s="248"/>
      <c r="AR85" s="311" t="s">
        <v>283</v>
      </c>
    </row>
    <row r="86" spans="3:44" ht="9.75" customHeight="1" thickBot="1">
      <c r="C86" s="79"/>
      <c r="D86" s="230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2"/>
      <c r="R86" s="64"/>
      <c r="S86" s="64"/>
      <c r="T86" s="64"/>
      <c r="U86" s="65"/>
      <c r="V86" s="65"/>
      <c r="W86" s="65"/>
      <c r="X86" s="65"/>
      <c r="Y86" s="65"/>
      <c r="Z86" s="186"/>
      <c r="AA86" s="187"/>
      <c r="AB86" s="64"/>
      <c r="AC86" s="64"/>
      <c r="AD86" s="64"/>
      <c r="AE86" s="64"/>
      <c r="AF86" s="64"/>
      <c r="AG86" s="64"/>
      <c r="AH86" s="64"/>
      <c r="AI86" s="64"/>
      <c r="AJ86" s="76"/>
      <c r="AK86" s="76"/>
      <c r="AL86" s="67"/>
      <c r="AM86" s="64"/>
      <c r="AN86" s="64"/>
      <c r="AO86" s="66"/>
      <c r="AP86" s="68"/>
      <c r="AQ86" s="69"/>
      <c r="AR86" s="79"/>
    </row>
    <row r="87" spans="1:44" ht="7.5" customHeight="1">
      <c r="A87" s="9"/>
      <c r="B87" s="9"/>
      <c r="C87" s="32"/>
      <c r="D87" s="34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33"/>
      <c r="W87" s="10"/>
      <c r="X87" s="10"/>
      <c r="Y87" s="10"/>
      <c r="Z87" s="10"/>
      <c r="AA87" s="16"/>
      <c r="AB87" s="16"/>
      <c r="AC87" s="17"/>
      <c r="AD87" s="10"/>
      <c r="AE87" s="10"/>
      <c r="AF87" s="10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32"/>
    </row>
    <row r="88" spans="1:44" ht="7.5" customHeight="1" thickBot="1">
      <c r="A88" s="9"/>
      <c r="B88" s="9"/>
      <c r="C88" s="34"/>
      <c r="D88" s="29"/>
      <c r="E88" s="29"/>
      <c r="F88" s="29"/>
      <c r="G88" s="13"/>
      <c r="H88" s="13"/>
      <c r="I88" s="13"/>
      <c r="J88" s="13"/>
      <c r="K88" s="9"/>
      <c r="L88" s="13"/>
      <c r="M88" s="13"/>
      <c r="N88" s="9"/>
      <c r="O88" s="13"/>
      <c r="P88" s="13"/>
      <c r="Q88" s="13"/>
      <c r="R88" s="13"/>
      <c r="S88" s="13"/>
      <c r="T88" s="13"/>
      <c r="U88" s="13"/>
      <c r="V88" s="13"/>
      <c r="W88" s="14"/>
      <c r="X88" s="33"/>
      <c r="Y88" s="10"/>
      <c r="Z88" s="14"/>
      <c r="AA88" s="14"/>
      <c r="AB88" s="14"/>
      <c r="AC88" s="16"/>
      <c r="AD88" s="15"/>
      <c r="AE88" s="17"/>
      <c r="AF88" s="14"/>
      <c r="AG88" s="14"/>
      <c r="AH88" s="14"/>
      <c r="AI88" s="9"/>
      <c r="AJ88" s="9"/>
      <c r="AK88" s="9"/>
      <c r="AL88" s="9"/>
      <c r="AM88" s="9"/>
      <c r="AN88" s="9"/>
      <c r="AO88" s="9"/>
      <c r="AP88" s="9"/>
      <c r="AQ88" s="9"/>
      <c r="AR88" s="34"/>
    </row>
    <row r="89" spans="3:44" ht="27" customHeight="1" thickBot="1">
      <c r="C89" s="30"/>
      <c r="D89" s="300" t="s">
        <v>64</v>
      </c>
      <c r="E89" s="301"/>
      <c r="F89" s="301"/>
      <c r="G89" s="301"/>
      <c r="H89" s="301"/>
      <c r="I89" s="301"/>
      <c r="J89" s="294" t="s">
        <v>29</v>
      </c>
      <c r="K89" s="302"/>
      <c r="L89" s="301"/>
      <c r="M89" s="303" t="s">
        <v>130</v>
      </c>
      <c r="N89" s="302"/>
      <c r="O89" s="301"/>
      <c r="P89" s="304"/>
      <c r="Q89" s="304"/>
      <c r="R89" s="308" t="s">
        <v>200</v>
      </c>
      <c r="S89" s="301"/>
      <c r="T89" s="301"/>
      <c r="U89" s="301"/>
      <c r="V89" s="322" t="s">
        <v>25</v>
      </c>
      <c r="W89" s="305" t="s">
        <v>65</v>
      </c>
      <c r="X89" s="293" t="s">
        <v>66</v>
      </c>
      <c r="Y89" s="301"/>
      <c r="Z89" s="301"/>
      <c r="AA89" s="301"/>
      <c r="AB89" s="301"/>
      <c r="AC89" s="301"/>
      <c r="AD89" s="293" t="s">
        <v>67</v>
      </c>
      <c r="AE89" s="301"/>
      <c r="AF89" s="301"/>
      <c r="AG89" s="301"/>
      <c r="AH89" s="301"/>
      <c r="AI89" s="301"/>
      <c r="AJ89" s="306"/>
      <c r="AK89" s="293" t="s">
        <v>68</v>
      </c>
      <c r="AL89" s="301"/>
      <c r="AM89" s="302"/>
      <c r="AN89" s="307"/>
      <c r="AO89" s="294" t="s">
        <v>28</v>
      </c>
      <c r="AP89" s="73"/>
      <c r="AQ89" s="80"/>
      <c r="AR89" s="30"/>
    </row>
    <row r="90" spans="3:44" ht="27" customHeight="1">
      <c r="C90" s="23"/>
      <c r="D90" s="402" t="s">
        <v>45</v>
      </c>
      <c r="E90" s="403"/>
      <c r="F90" s="404"/>
      <c r="G90" s="353" t="s">
        <v>276</v>
      </c>
      <c r="H90" s="353" t="s">
        <v>264</v>
      </c>
      <c r="I90" s="353" t="s">
        <v>277</v>
      </c>
      <c r="J90" s="364" t="s">
        <v>43</v>
      </c>
      <c r="K90" s="381"/>
      <c r="L90" s="332"/>
      <c r="M90" s="374" t="s">
        <v>53</v>
      </c>
      <c r="N90" s="385"/>
      <c r="O90" s="385"/>
      <c r="P90" s="375"/>
      <c r="Q90" s="379" t="s">
        <v>210</v>
      </c>
      <c r="R90" s="374" t="s">
        <v>26</v>
      </c>
      <c r="S90" s="375"/>
      <c r="T90" s="374" t="s">
        <v>27</v>
      </c>
      <c r="U90" s="375"/>
      <c r="V90" s="341" t="s">
        <v>270</v>
      </c>
      <c r="W90" s="335" t="s">
        <v>269</v>
      </c>
      <c r="X90" s="364" t="s">
        <v>133</v>
      </c>
      <c r="Y90" s="365"/>
      <c r="Z90" s="364" t="s">
        <v>134</v>
      </c>
      <c r="AA90" s="332"/>
      <c r="AB90" s="384" t="s">
        <v>119</v>
      </c>
      <c r="AC90" s="385"/>
      <c r="AD90" s="353" t="s">
        <v>274</v>
      </c>
      <c r="AE90" s="347" t="s">
        <v>204</v>
      </c>
      <c r="AF90" s="379" t="s">
        <v>205</v>
      </c>
      <c r="AG90" s="349" t="s">
        <v>273</v>
      </c>
      <c r="AH90" s="439" t="s">
        <v>268</v>
      </c>
      <c r="AI90" s="374" t="s">
        <v>90</v>
      </c>
      <c r="AJ90" s="446"/>
      <c r="AK90" s="353" t="s">
        <v>116</v>
      </c>
      <c r="AL90" s="353" t="s">
        <v>206</v>
      </c>
      <c r="AM90" s="358" t="s">
        <v>208</v>
      </c>
      <c r="AN90" s="439" t="s">
        <v>207</v>
      </c>
      <c r="AO90" s="439" t="s">
        <v>275</v>
      </c>
      <c r="AP90" s="439" t="s">
        <v>22</v>
      </c>
      <c r="AQ90" s="382" t="s">
        <v>23</v>
      </c>
      <c r="AR90" s="23"/>
    </row>
    <row r="91" spans="3:44" ht="26.25" customHeight="1">
      <c r="C91" s="31"/>
      <c r="D91" s="398" t="s">
        <v>201</v>
      </c>
      <c r="E91" s="338" t="s">
        <v>81</v>
      </c>
      <c r="F91" s="338" t="s">
        <v>76</v>
      </c>
      <c r="G91" s="401"/>
      <c r="H91" s="400"/>
      <c r="I91" s="400"/>
      <c r="J91" s="398" t="s">
        <v>201</v>
      </c>
      <c r="K91" s="338" t="s">
        <v>81</v>
      </c>
      <c r="L91" s="323" t="s">
        <v>76</v>
      </c>
      <c r="M91" s="351" t="s">
        <v>41</v>
      </c>
      <c r="N91" s="370"/>
      <c r="O91" s="407" t="s">
        <v>42</v>
      </c>
      <c r="P91" s="370"/>
      <c r="Q91" s="380"/>
      <c r="R91" s="376"/>
      <c r="S91" s="377"/>
      <c r="T91" s="376"/>
      <c r="U91" s="377"/>
      <c r="V91" s="342"/>
      <c r="W91" s="336"/>
      <c r="X91" s="366"/>
      <c r="Y91" s="367"/>
      <c r="Z91" s="333"/>
      <c r="AA91" s="334"/>
      <c r="AB91" s="376"/>
      <c r="AC91" s="377"/>
      <c r="AD91" s="348"/>
      <c r="AE91" s="348"/>
      <c r="AF91" s="380"/>
      <c r="AG91" s="350"/>
      <c r="AH91" s="380"/>
      <c r="AI91" s="440" t="s">
        <v>266</v>
      </c>
      <c r="AJ91" s="440" t="s">
        <v>267</v>
      </c>
      <c r="AK91" s="348"/>
      <c r="AL91" s="348"/>
      <c r="AM91" s="359"/>
      <c r="AN91" s="380"/>
      <c r="AO91" s="380"/>
      <c r="AP91" s="380"/>
      <c r="AQ91" s="383"/>
      <c r="AR91" s="31"/>
    </row>
    <row r="92" spans="3:44" s="6" customFormat="1" ht="27" customHeight="1">
      <c r="C92" s="23"/>
      <c r="D92" s="399"/>
      <c r="E92" s="339"/>
      <c r="F92" s="339"/>
      <c r="G92" s="401"/>
      <c r="H92" s="400"/>
      <c r="I92" s="400"/>
      <c r="J92" s="339"/>
      <c r="K92" s="339"/>
      <c r="L92" s="339"/>
      <c r="M92" s="257" t="s">
        <v>54</v>
      </c>
      <c r="N92" s="257" t="s">
        <v>55</v>
      </c>
      <c r="O92" s="257" t="s">
        <v>54</v>
      </c>
      <c r="P92" s="257" t="s">
        <v>55</v>
      </c>
      <c r="Q92" s="380"/>
      <c r="R92" s="376"/>
      <c r="S92" s="377"/>
      <c r="T92" s="376"/>
      <c r="U92" s="377"/>
      <c r="V92" s="340"/>
      <c r="W92" s="337"/>
      <c r="X92" s="368"/>
      <c r="Y92" s="369"/>
      <c r="Z92" s="360"/>
      <c r="AA92" s="361"/>
      <c r="AB92" s="376"/>
      <c r="AC92" s="377"/>
      <c r="AD92" s="348"/>
      <c r="AE92" s="348"/>
      <c r="AF92" s="380"/>
      <c r="AG92" s="350"/>
      <c r="AH92" s="380"/>
      <c r="AI92" s="441"/>
      <c r="AJ92" s="441"/>
      <c r="AK92" s="348"/>
      <c r="AL92" s="348"/>
      <c r="AM92" s="359"/>
      <c r="AN92" s="380"/>
      <c r="AO92" s="380"/>
      <c r="AP92" s="380"/>
      <c r="AQ92" s="383"/>
      <c r="AR92" s="23"/>
    </row>
    <row r="93" spans="3:44" ht="78" customHeight="1" thickBot="1">
      <c r="C93" s="31"/>
      <c r="D93" s="296" t="s">
        <v>16</v>
      </c>
      <c r="E93" s="296" t="s">
        <v>69</v>
      </c>
      <c r="F93" s="296" t="s">
        <v>69</v>
      </c>
      <c r="G93" s="296" t="s">
        <v>70</v>
      </c>
      <c r="H93" s="296" t="s">
        <v>70</v>
      </c>
      <c r="I93" s="296" t="s">
        <v>209</v>
      </c>
      <c r="J93" s="296" t="s">
        <v>16</v>
      </c>
      <c r="K93" s="296" t="s">
        <v>69</v>
      </c>
      <c r="L93" s="296" t="s">
        <v>69</v>
      </c>
      <c r="M93" s="289"/>
      <c r="N93" s="289"/>
      <c r="O93" s="289"/>
      <c r="P93" s="289"/>
      <c r="Q93" s="296" t="s">
        <v>69</v>
      </c>
      <c r="R93" s="296" t="s">
        <v>202</v>
      </c>
      <c r="S93" s="297" t="s">
        <v>24</v>
      </c>
      <c r="T93" s="296" t="s">
        <v>202</v>
      </c>
      <c r="U93" s="296" t="s">
        <v>71</v>
      </c>
      <c r="V93" s="298" t="s">
        <v>71</v>
      </c>
      <c r="W93" s="298" t="s">
        <v>71</v>
      </c>
      <c r="X93" s="299" t="s">
        <v>203</v>
      </c>
      <c r="Y93" s="299" t="s">
        <v>21</v>
      </c>
      <c r="Z93" s="299" t="s">
        <v>203</v>
      </c>
      <c r="AA93" s="297" t="s">
        <v>21</v>
      </c>
      <c r="AB93" s="299" t="s">
        <v>203</v>
      </c>
      <c r="AC93" s="297" t="s">
        <v>21</v>
      </c>
      <c r="AD93" s="297" t="s">
        <v>50</v>
      </c>
      <c r="AE93" s="297" t="s">
        <v>50</v>
      </c>
      <c r="AF93" s="288" t="s">
        <v>44</v>
      </c>
      <c r="AG93" s="255" t="s">
        <v>120</v>
      </c>
      <c r="AH93" s="255" t="s">
        <v>0</v>
      </c>
      <c r="AI93" s="255" t="s">
        <v>0</v>
      </c>
      <c r="AJ93" s="255" t="s">
        <v>0</v>
      </c>
      <c r="AK93" s="288" t="s">
        <v>21</v>
      </c>
      <c r="AL93" s="288" t="s">
        <v>21</v>
      </c>
      <c r="AM93" s="288" t="s">
        <v>21</v>
      </c>
      <c r="AN93" s="255" t="s">
        <v>72</v>
      </c>
      <c r="AO93" s="288" t="s">
        <v>36</v>
      </c>
      <c r="AP93" s="288" t="s">
        <v>21</v>
      </c>
      <c r="AQ93" s="290" t="s">
        <v>36</v>
      </c>
      <c r="AR93" s="31"/>
    </row>
    <row r="94" spans="3:44" s="7" customFormat="1" ht="6.75" customHeight="1">
      <c r="C94" s="81"/>
      <c r="D94" s="83"/>
      <c r="E94" s="84"/>
      <c r="F94" s="84"/>
      <c r="G94" s="37"/>
      <c r="H94" s="37"/>
      <c r="I94" s="37"/>
      <c r="J94" s="37"/>
      <c r="K94" s="37"/>
      <c r="L94" s="37"/>
      <c r="M94" s="36"/>
      <c r="N94" s="36"/>
      <c r="O94" s="36"/>
      <c r="P94" s="36"/>
      <c r="Q94" s="36"/>
      <c r="R94" s="85"/>
      <c r="S94" s="36"/>
      <c r="T94" s="85"/>
      <c r="U94" s="36"/>
      <c r="V94" s="37"/>
      <c r="W94" s="37"/>
      <c r="X94" s="120"/>
      <c r="Y94" s="37"/>
      <c r="Z94" s="120"/>
      <c r="AA94" s="37"/>
      <c r="AB94" s="120"/>
      <c r="AC94" s="37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9"/>
      <c r="AR94" s="81"/>
    </row>
    <row r="95" spans="3:50" s="7" customFormat="1" ht="20.25" customHeight="1" hidden="1">
      <c r="C95" s="78" t="s">
        <v>32</v>
      </c>
      <c r="D95" s="86">
        <v>9.8</v>
      </c>
      <c r="E95" s="87">
        <v>4.919308569612113</v>
      </c>
      <c r="F95" s="87">
        <v>14.727290689725493</v>
      </c>
      <c r="G95" s="87">
        <v>11.4</v>
      </c>
      <c r="H95" s="46">
        <v>12.5</v>
      </c>
      <c r="I95" s="44">
        <v>4</v>
      </c>
      <c r="J95" s="44">
        <v>19.915075527536047</v>
      </c>
      <c r="K95" s="44">
        <v>15.86133278502983</v>
      </c>
      <c r="L95" s="44">
        <v>25.662259247056923</v>
      </c>
      <c r="M95" s="88" t="s">
        <v>14</v>
      </c>
      <c r="N95" s="88" t="s">
        <v>14</v>
      </c>
      <c r="O95" s="88" t="s">
        <v>14</v>
      </c>
      <c r="P95" s="88" t="s">
        <v>14</v>
      </c>
      <c r="Q95" s="88">
        <v>-0.9</v>
      </c>
      <c r="R95" s="89">
        <v>99.1</v>
      </c>
      <c r="S95" s="52">
        <v>3.3</v>
      </c>
      <c r="T95" s="89">
        <v>100.7</v>
      </c>
      <c r="U95" s="52">
        <v>-4.1</v>
      </c>
      <c r="V95" s="46">
        <v>2.6</v>
      </c>
      <c r="W95" s="46">
        <v>2.4</v>
      </c>
      <c r="X95" s="121">
        <v>46040.586</v>
      </c>
      <c r="Y95" s="88">
        <v>9.43952108886279</v>
      </c>
      <c r="Z95" s="121">
        <v>39671.66</v>
      </c>
      <c r="AA95" s="88">
        <v>20.388771180686447</v>
      </c>
      <c r="AB95" s="122">
        <v>7289.1</v>
      </c>
      <c r="AC95" s="44">
        <v>-23.09940286540207</v>
      </c>
      <c r="AD95" s="88"/>
      <c r="AE95" s="88"/>
      <c r="AF95" s="45"/>
      <c r="AG95" s="90">
        <v>2.265</v>
      </c>
      <c r="AH95" s="53">
        <v>18003.4</v>
      </c>
      <c r="AI95" s="91">
        <v>123.97</v>
      </c>
      <c r="AJ95" s="91">
        <v>144.11</v>
      </c>
      <c r="AK95" s="44">
        <v>-1.5</v>
      </c>
      <c r="AL95" s="44">
        <v>0.4</v>
      </c>
      <c r="AM95" s="44">
        <v>0.3</v>
      </c>
      <c r="AN95" s="88" t="s">
        <v>14</v>
      </c>
      <c r="AO95" s="88" t="s">
        <v>14</v>
      </c>
      <c r="AP95" s="88" t="s">
        <v>14</v>
      </c>
      <c r="AQ95" s="51" t="s">
        <v>13</v>
      </c>
      <c r="AR95" s="78" t="s">
        <v>32</v>
      </c>
      <c r="AS95"/>
      <c r="AT95"/>
      <c r="AU95"/>
      <c r="AV95"/>
      <c r="AW95"/>
      <c r="AX95"/>
    </row>
    <row r="96" spans="3:50" s="7" customFormat="1" ht="20.25" customHeight="1" hidden="1">
      <c r="C96" s="78" t="s">
        <v>33</v>
      </c>
      <c r="D96" s="86">
        <v>2.1</v>
      </c>
      <c r="E96" s="87">
        <v>2.8734206045628383</v>
      </c>
      <c r="F96" s="87">
        <v>3.8310714609366414</v>
      </c>
      <c r="G96" s="87">
        <v>-3.8896452486770983</v>
      </c>
      <c r="H96" s="46">
        <v>3.4</v>
      </c>
      <c r="I96" s="44">
        <v>-3</v>
      </c>
      <c r="J96" s="44">
        <v>-7.798600767549885</v>
      </c>
      <c r="K96" s="44">
        <v>-7.654813444401043</v>
      </c>
      <c r="L96" s="44">
        <v>-5.656190369455516</v>
      </c>
      <c r="M96" s="88" t="s">
        <v>14</v>
      </c>
      <c r="N96" s="88" t="s">
        <v>14</v>
      </c>
      <c r="O96" s="88" t="s">
        <v>14</v>
      </c>
      <c r="P96" s="88" t="s">
        <v>14</v>
      </c>
      <c r="Q96" s="88">
        <v>16.4</v>
      </c>
      <c r="R96" s="89">
        <v>100.2</v>
      </c>
      <c r="S96" s="52">
        <v>1.1</v>
      </c>
      <c r="T96" s="89">
        <v>109.8</v>
      </c>
      <c r="U96" s="52">
        <v>9</v>
      </c>
      <c r="V96" s="46">
        <v>-0.5</v>
      </c>
      <c r="W96" s="46">
        <v>-0.9</v>
      </c>
      <c r="X96" s="121">
        <v>51411.190248</v>
      </c>
      <c r="Y96" s="88">
        <v>11.664935382109249</v>
      </c>
      <c r="Z96" s="121">
        <v>39961.467071</v>
      </c>
      <c r="AA96" s="88">
        <v>0.7305113882071623</v>
      </c>
      <c r="AB96" s="122">
        <v>13232.1</v>
      </c>
      <c r="AC96" s="44">
        <v>81.53269951022759</v>
      </c>
      <c r="AD96" s="88"/>
      <c r="AE96" s="88"/>
      <c r="AF96" s="45"/>
      <c r="AG96" s="90">
        <v>1.58</v>
      </c>
      <c r="AH96" s="53">
        <v>16527.17</v>
      </c>
      <c r="AI96" s="91">
        <v>133.39</v>
      </c>
      <c r="AJ96" s="91">
        <v>142.94</v>
      </c>
      <c r="AK96" s="44">
        <v>1</v>
      </c>
      <c r="AL96" s="44">
        <v>2</v>
      </c>
      <c r="AM96" s="44">
        <v>2.1</v>
      </c>
      <c r="AN96" s="88">
        <v>15.61</v>
      </c>
      <c r="AO96" s="88" t="s">
        <v>14</v>
      </c>
      <c r="AP96" s="88" t="s">
        <v>14</v>
      </c>
      <c r="AQ96" s="51" t="s">
        <v>13</v>
      </c>
      <c r="AR96" s="78" t="s">
        <v>33</v>
      </c>
      <c r="AS96"/>
      <c r="AT96"/>
      <c r="AU96"/>
      <c r="AV96"/>
      <c r="AW96"/>
      <c r="AX96"/>
    </row>
    <row r="97" spans="3:50" s="7" customFormat="1" ht="20.25" customHeight="1" hidden="1">
      <c r="C97" s="77" t="s">
        <v>164</v>
      </c>
      <c r="D97" s="86">
        <v>-13</v>
      </c>
      <c r="E97" s="87">
        <v>-8.726246895198443</v>
      </c>
      <c r="F97" s="87">
        <v>-24.14986703744279</v>
      </c>
      <c r="G97" s="87">
        <v>-18.612923362603766</v>
      </c>
      <c r="H97" s="46">
        <v>-10.3</v>
      </c>
      <c r="I97" s="44">
        <v>-3.9</v>
      </c>
      <c r="J97" s="44">
        <v>-19.779368563100093</v>
      </c>
      <c r="K97" s="44">
        <v>-18.785025708572732</v>
      </c>
      <c r="L97" s="44">
        <v>-21.07976218857472</v>
      </c>
      <c r="M97" s="88" t="s">
        <v>14</v>
      </c>
      <c r="N97" s="88" t="s">
        <v>14</v>
      </c>
      <c r="O97" s="88" t="s">
        <v>14</v>
      </c>
      <c r="P97" s="88" t="s">
        <v>14</v>
      </c>
      <c r="Q97" s="88">
        <v>-1.2</v>
      </c>
      <c r="R97" s="89">
        <v>93.4</v>
      </c>
      <c r="S97" s="52">
        <v>-6.8</v>
      </c>
      <c r="T97" s="89">
        <v>98.4</v>
      </c>
      <c r="U97" s="52">
        <v>-10.4</v>
      </c>
      <c r="V97" s="46">
        <v>-0.9</v>
      </c>
      <c r="W97" s="46">
        <v>-2.3</v>
      </c>
      <c r="X97" s="121">
        <v>49449.347288</v>
      </c>
      <c r="Y97" s="88">
        <v>-3.815984322744441</v>
      </c>
      <c r="Z97" s="121">
        <v>35393.750969</v>
      </c>
      <c r="AA97" s="88">
        <v>-11.430301329739677</v>
      </c>
      <c r="AB97" s="122">
        <v>15191</v>
      </c>
      <c r="AC97" s="44">
        <v>14.804150512768203</v>
      </c>
      <c r="AD97" s="88">
        <v>3.7</v>
      </c>
      <c r="AE97" s="88">
        <v>7.4</v>
      </c>
      <c r="AF97" s="45"/>
      <c r="AG97" s="90">
        <v>1.598</v>
      </c>
      <c r="AH97" s="53">
        <v>15836.59</v>
      </c>
      <c r="AI97" s="91">
        <v>119.99</v>
      </c>
      <c r="AJ97" s="91">
        <v>129.79</v>
      </c>
      <c r="AK97" s="44">
        <v>-2.1</v>
      </c>
      <c r="AL97" s="44">
        <v>0.2</v>
      </c>
      <c r="AM97" s="44">
        <v>-2.1</v>
      </c>
      <c r="AN97" s="88">
        <v>16.76</v>
      </c>
      <c r="AO97" s="88" t="s">
        <v>14</v>
      </c>
      <c r="AP97" s="88" t="s">
        <v>14</v>
      </c>
      <c r="AQ97" s="51" t="s">
        <v>13</v>
      </c>
      <c r="AR97" s="77" t="s">
        <v>164</v>
      </c>
      <c r="AS97"/>
      <c r="AT97"/>
      <c r="AU97"/>
      <c r="AV97"/>
      <c r="AW97"/>
      <c r="AX97"/>
    </row>
    <row r="98" spans="3:50" s="7" customFormat="1" ht="20.25" customHeight="1" hidden="1">
      <c r="C98" s="77" t="s">
        <v>139</v>
      </c>
      <c r="D98" s="86">
        <v>-4.8</v>
      </c>
      <c r="E98" s="87">
        <v>-7.703615727991476</v>
      </c>
      <c r="F98" s="87">
        <v>7.626787266966545</v>
      </c>
      <c r="G98" s="44">
        <v>0.6009946045590198</v>
      </c>
      <c r="H98" s="44">
        <v>0.1</v>
      </c>
      <c r="I98" s="44">
        <v>-9.2</v>
      </c>
      <c r="J98" s="44">
        <v>28.96727564372901</v>
      </c>
      <c r="K98" s="44">
        <v>29.37773234300147</v>
      </c>
      <c r="L98" s="44">
        <v>22.539672328116538</v>
      </c>
      <c r="M98" s="88" t="s">
        <v>14</v>
      </c>
      <c r="N98" s="88" t="s">
        <v>14</v>
      </c>
      <c r="O98" s="88" t="s">
        <v>14</v>
      </c>
      <c r="P98" s="88" t="s">
        <v>14</v>
      </c>
      <c r="Q98" s="88">
        <v>-3</v>
      </c>
      <c r="R98" s="92">
        <v>95.8</v>
      </c>
      <c r="S98" s="44">
        <v>2.6</v>
      </c>
      <c r="T98" s="92">
        <v>95.6</v>
      </c>
      <c r="U98" s="44">
        <v>-2.8</v>
      </c>
      <c r="V98" s="44">
        <v>0.6</v>
      </c>
      <c r="W98" s="44">
        <v>1</v>
      </c>
      <c r="X98" s="121">
        <v>48547.64788900001</v>
      </c>
      <c r="Y98" s="88">
        <v>-1.8234808919688277</v>
      </c>
      <c r="Z98" s="121">
        <v>36451.615689000006</v>
      </c>
      <c r="AA98" s="88">
        <v>2.9888460280080125</v>
      </c>
      <c r="AB98" s="122">
        <v>13240.9</v>
      </c>
      <c r="AC98" s="44">
        <v>-12.837206240537157</v>
      </c>
      <c r="AD98" s="88">
        <v>3.2</v>
      </c>
      <c r="AE98" s="88">
        <v>9.7</v>
      </c>
      <c r="AF98" s="88"/>
      <c r="AG98" s="90">
        <v>1.77</v>
      </c>
      <c r="AH98" s="53">
        <v>20337.32</v>
      </c>
      <c r="AI98" s="91">
        <v>105.29</v>
      </c>
      <c r="AJ98" s="91">
        <v>101.34</v>
      </c>
      <c r="AK98" s="44">
        <v>-0.8</v>
      </c>
      <c r="AL98" s="44">
        <v>-0.5</v>
      </c>
      <c r="AM98" s="44">
        <v>-0.1</v>
      </c>
      <c r="AN98" s="88">
        <v>26.9</v>
      </c>
      <c r="AO98" s="88" t="s">
        <v>14</v>
      </c>
      <c r="AP98" s="88" t="s">
        <v>14</v>
      </c>
      <c r="AQ98" s="56" t="s">
        <v>13</v>
      </c>
      <c r="AR98" s="77" t="s">
        <v>139</v>
      </c>
      <c r="AS98"/>
      <c r="AT98"/>
      <c r="AU98"/>
      <c r="AV98"/>
      <c r="AW98"/>
      <c r="AX98"/>
    </row>
    <row r="99" spans="3:50" ht="20.25" customHeight="1" hidden="1">
      <c r="C99" s="77" t="s">
        <v>138</v>
      </c>
      <c r="D99" s="86">
        <v>3</v>
      </c>
      <c r="E99" s="87">
        <v>2.423546428866331</v>
      </c>
      <c r="F99" s="87">
        <v>4.82235736082481</v>
      </c>
      <c r="G99" s="44">
        <v>16.55784206249649</v>
      </c>
      <c r="H99" s="44">
        <v>9</v>
      </c>
      <c r="I99" s="44">
        <v>-0.9</v>
      </c>
      <c r="J99" s="44">
        <v>21.219663628137937</v>
      </c>
      <c r="K99" s="44">
        <v>24.08029967447591</v>
      </c>
      <c r="L99" s="44">
        <v>18.52353457725529</v>
      </c>
      <c r="M99" s="88" t="s">
        <v>14</v>
      </c>
      <c r="N99" s="88" t="s">
        <v>14</v>
      </c>
      <c r="O99" s="88" t="s">
        <v>14</v>
      </c>
      <c r="P99" s="88" t="s">
        <v>14</v>
      </c>
      <c r="Q99" s="88">
        <v>12.2</v>
      </c>
      <c r="R99" s="92">
        <v>99.9</v>
      </c>
      <c r="S99" s="44">
        <v>4.3</v>
      </c>
      <c r="T99" s="92">
        <v>97.8</v>
      </c>
      <c r="U99" s="44">
        <v>2.3</v>
      </c>
      <c r="V99" s="44">
        <v>1.9</v>
      </c>
      <c r="W99" s="44">
        <v>2.1</v>
      </c>
      <c r="X99" s="121">
        <v>52045.240651</v>
      </c>
      <c r="Y99" s="88">
        <v>7.20445359164863</v>
      </c>
      <c r="Z99" s="121">
        <v>42449.37001399999</v>
      </c>
      <c r="AA99" s="88">
        <v>16.45401503234308</v>
      </c>
      <c r="AB99" s="122">
        <v>12400</v>
      </c>
      <c r="AC99" s="44">
        <v>-6.350776759887921</v>
      </c>
      <c r="AD99" s="88">
        <v>2.2</v>
      </c>
      <c r="AE99" s="88">
        <v>3.8</v>
      </c>
      <c r="AF99" s="88"/>
      <c r="AG99" s="90">
        <v>1.27</v>
      </c>
      <c r="AH99" s="53">
        <v>12999.7</v>
      </c>
      <c r="AI99" s="91">
        <v>125.27</v>
      </c>
      <c r="AJ99" s="91">
        <v>109.57</v>
      </c>
      <c r="AK99" s="44">
        <v>-0.6</v>
      </c>
      <c r="AL99" s="44">
        <v>-0.5</v>
      </c>
      <c r="AM99" s="44">
        <v>-0.4</v>
      </c>
      <c r="AN99" s="88">
        <v>26.29</v>
      </c>
      <c r="AO99" s="88" t="s">
        <v>14</v>
      </c>
      <c r="AP99" s="88" t="s">
        <v>14</v>
      </c>
      <c r="AQ99" s="56" t="s">
        <v>13</v>
      </c>
      <c r="AR99" s="77" t="s">
        <v>138</v>
      </c>
      <c r="AS99"/>
      <c r="AT99"/>
      <c r="AU99"/>
      <c r="AV99"/>
      <c r="AW99"/>
      <c r="AX99"/>
    </row>
    <row r="100" spans="3:50" ht="24" customHeight="1">
      <c r="C100" s="252" t="s">
        <v>218</v>
      </c>
      <c r="D100" s="86">
        <v>-4.4</v>
      </c>
      <c r="E100" s="87">
        <v>-3.9</v>
      </c>
      <c r="F100" s="87">
        <v>-10.8</v>
      </c>
      <c r="G100" s="44">
        <v>-12.625080084197194</v>
      </c>
      <c r="H100" s="44">
        <v>-14.5</v>
      </c>
      <c r="I100" s="44">
        <v>-5.9</v>
      </c>
      <c r="J100" s="44">
        <v>-19.564417848553887</v>
      </c>
      <c r="K100" s="44">
        <v>-23.583813215819646</v>
      </c>
      <c r="L100" s="44">
        <v>-14.688181722841648</v>
      </c>
      <c r="M100" s="88" t="s">
        <v>14</v>
      </c>
      <c r="N100" s="88" t="s">
        <v>14</v>
      </c>
      <c r="O100" s="88" t="s">
        <v>14</v>
      </c>
      <c r="P100" s="88" t="s">
        <v>14</v>
      </c>
      <c r="Q100" s="88">
        <v>4.1</v>
      </c>
      <c r="R100" s="282">
        <v>90.8</v>
      </c>
      <c r="S100" s="44">
        <v>-9.1</v>
      </c>
      <c r="T100" s="282">
        <v>91.8</v>
      </c>
      <c r="U100" s="44">
        <v>-6.1</v>
      </c>
      <c r="V100" s="44">
        <v>0.4</v>
      </c>
      <c r="W100" s="44">
        <v>-2</v>
      </c>
      <c r="X100" s="121">
        <v>48592.79246800001</v>
      </c>
      <c r="Y100" s="88">
        <v>-6.633552155423956</v>
      </c>
      <c r="Z100" s="121">
        <v>41509.07087</v>
      </c>
      <c r="AA100" s="88">
        <v>-2.21510741782474</v>
      </c>
      <c r="AB100" s="122">
        <v>11912.6</v>
      </c>
      <c r="AC100" s="44">
        <v>-3.930645161290329</v>
      </c>
      <c r="AD100" s="88">
        <v>3.1</v>
      </c>
      <c r="AE100" s="88">
        <v>14.7</v>
      </c>
      <c r="AF100" s="88"/>
      <c r="AG100" s="90">
        <v>1.4</v>
      </c>
      <c r="AH100" s="53">
        <v>11024.94</v>
      </c>
      <c r="AI100" s="91">
        <v>132.71</v>
      </c>
      <c r="AJ100" s="91">
        <v>116.11</v>
      </c>
      <c r="AK100" s="44">
        <v>-2.4</v>
      </c>
      <c r="AL100" s="44">
        <v>-1</v>
      </c>
      <c r="AM100" s="44">
        <v>-0.8</v>
      </c>
      <c r="AN100" s="88">
        <v>26.31</v>
      </c>
      <c r="AO100" s="88" t="s">
        <v>14</v>
      </c>
      <c r="AP100" s="88" t="s">
        <v>14</v>
      </c>
      <c r="AQ100" s="56" t="s">
        <v>13</v>
      </c>
      <c r="AR100" s="252" t="s">
        <v>218</v>
      </c>
      <c r="AS100"/>
      <c r="AT100"/>
      <c r="AU100"/>
      <c r="AV100"/>
      <c r="AW100"/>
      <c r="AX100"/>
    </row>
    <row r="101" spans="3:50" ht="24" customHeight="1">
      <c r="C101" s="252" t="s">
        <v>219</v>
      </c>
      <c r="D101" s="86">
        <v>-6</v>
      </c>
      <c r="E101" s="87">
        <v>-5.5</v>
      </c>
      <c r="F101" s="87">
        <v>-6.2</v>
      </c>
      <c r="G101" s="44">
        <v>-3.711589318910754</v>
      </c>
      <c r="H101" s="44">
        <v>-5.4</v>
      </c>
      <c r="I101" s="44">
        <v>-7.7</v>
      </c>
      <c r="J101" s="44">
        <v>7.2130804216008215</v>
      </c>
      <c r="K101" s="44">
        <v>23.57343951460804</v>
      </c>
      <c r="L101" s="44">
        <v>-13.702320559768623</v>
      </c>
      <c r="M101" s="88" t="s">
        <v>14</v>
      </c>
      <c r="N101" s="88" t="s">
        <v>14</v>
      </c>
      <c r="O101" s="88" t="s">
        <v>14</v>
      </c>
      <c r="P101" s="88" t="s">
        <v>14</v>
      </c>
      <c r="Q101" s="88">
        <v>-5</v>
      </c>
      <c r="R101" s="282">
        <v>93.3</v>
      </c>
      <c r="S101" s="44">
        <v>2.8</v>
      </c>
      <c r="T101" s="282">
        <v>86.5</v>
      </c>
      <c r="U101" s="44">
        <v>-5.8</v>
      </c>
      <c r="V101" s="44">
        <v>0.3</v>
      </c>
      <c r="W101" s="44">
        <v>0.6</v>
      </c>
      <c r="X101" s="121">
        <v>52727.107345</v>
      </c>
      <c r="Y101" s="88">
        <v>8.508082509813718</v>
      </c>
      <c r="Z101" s="122">
        <v>43067.101678</v>
      </c>
      <c r="AA101" s="88">
        <v>3.753470688080455</v>
      </c>
      <c r="AB101" s="122">
        <v>13387.2</v>
      </c>
      <c r="AC101" s="44">
        <v>12.37849000218256</v>
      </c>
      <c r="AD101" s="88">
        <v>2.9</v>
      </c>
      <c r="AE101" s="88">
        <v>21.4</v>
      </c>
      <c r="AF101" s="88"/>
      <c r="AG101" s="90">
        <v>0.7</v>
      </c>
      <c r="AH101" s="53">
        <v>7972.21</v>
      </c>
      <c r="AI101" s="91">
        <v>119.02</v>
      </c>
      <c r="AJ101" s="91">
        <v>130.96</v>
      </c>
      <c r="AK101" s="44">
        <v>-1.6</v>
      </c>
      <c r="AL101" s="44">
        <v>-0.6</v>
      </c>
      <c r="AM101" s="44">
        <v>-0.8</v>
      </c>
      <c r="AN101" s="88">
        <v>31.04</v>
      </c>
      <c r="AO101" s="88" t="s">
        <v>14</v>
      </c>
      <c r="AP101" s="88" t="s">
        <v>14</v>
      </c>
      <c r="AQ101" s="56" t="s">
        <v>13</v>
      </c>
      <c r="AR101" s="252" t="s">
        <v>219</v>
      </c>
      <c r="AS101"/>
      <c r="AT101"/>
      <c r="AU101"/>
      <c r="AV101"/>
      <c r="AW101"/>
      <c r="AX101"/>
    </row>
    <row r="102" spans="3:50" ht="24" customHeight="1">
      <c r="C102" s="252" t="s">
        <v>220</v>
      </c>
      <c r="D102" s="86">
        <v>6.1</v>
      </c>
      <c r="E102" s="87">
        <v>3.8</v>
      </c>
      <c r="F102" s="87">
        <v>13.7</v>
      </c>
      <c r="G102" s="44">
        <v>8.19536674610029</v>
      </c>
      <c r="H102" s="44">
        <v>5.7</v>
      </c>
      <c r="I102" s="44">
        <v>3.5</v>
      </c>
      <c r="J102" s="44">
        <v>16.9</v>
      </c>
      <c r="K102" s="44">
        <v>13.8</v>
      </c>
      <c r="L102" s="44">
        <v>20</v>
      </c>
      <c r="M102" s="88" t="s">
        <v>14</v>
      </c>
      <c r="N102" s="88" t="s">
        <v>14</v>
      </c>
      <c r="O102" s="88" t="s">
        <v>14</v>
      </c>
      <c r="P102" s="88" t="s">
        <v>14</v>
      </c>
      <c r="Q102" s="88">
        <v>-16.8</v>
      </c>
      <c r="R102" s="284">
        <v>96.6</v>
      </c>
      <c r="S102" s="44">
        <v>3.5</v>
      </c>
      <c r="T102" s="282">
        <v>85.4</v>
      </c>
      <c r="U102" s="44">
        <v>-1.3</v>
      </c>
      <c r="V102" s="44">
        <v>1.3</v>
      </c>
      <c r="W102" s="44">
        <v>1.2</v>
      </c>
      <c r="X102" s="121">
        <v>56060.293078</v>
      </c>
      <c r="Y102" s="88">
        <v>6.3215789768070465</v>
      </c>
      <c r="Z102" s="121">
        <v>44855.180763000004</v>
      </c>
      <c r="AA102" s="88">
        <v>4.151844482985979</v>
      </c>
      <c r="AB102" s="122">
        <v>17297.2</v>
      </c>
      <c r="AC102" s="44">
        <v>29.207003705031667</v>
      </c>
      <c r="AD102" s="88">
        <v>1.7</v>
      </c>
      <c r="AE102" s="88">
        <v>16.7</v>
      </c>
      <c r="AF102" s="88"/>
      <c r="AG102" s="93">
        <v>1.435</v>
      </c>
      <c r="AH102" s="94">
        <v>11715.39</v>
      </c>
      <c r="AI102" s="91">
        <v>103.95</v>
      </c>
      <c r="AJ102" s="91">
        <v>128.21</v>
      </c>
      <c r="AK102" s="44">
        <v>-0.5</v>
      </c>
      <c r="AL102" s="44">
        <v>-0.2</v>
      </c>
      <c r="AM102" s="44">
        <v>-0.2</v>
      </c>
      <c r="AN102" s="44">
        <v>35.76</v>
      </c>
      <c r="AO102" s="88" t="s">
        <v>14</v>
      </c>
      <c r="AP102" s="88" t="s">
        <v>14</v>
      </c>
      <c r="AQ102" s="56" t="s">
        <v>13</v>
      </c>
      <c r="AR102" s="252" t="s">
        <v>220</v>
      </c>
      <c r="AS102"/>
      <c r="AT102"/>
      <c r="AU102"/>
      <c r="AV102"/>
      <c r="AW102"/>
      <c r="AX102"/>
    </row>
    <row r="103" spans="3:50" ht="24" customHeight="1">
      <c r="C103" s="252" t="s">
        <v>221</v>
      </c>
      <c r="D103" s="86">
        <v>8.8</v>
      </c>
      <c r="E103" s="87">
        <v>9.3</v>
      </c>
      <c r="F103" s="87">
        <v>10.6</v>
      </c>
      <c r="G103" s="44">
        <v>6.494045134201556</v>
      </c>
      <c r="H103" s="44">
        <v>11.4</v>
      </c>
      <c r="I103" s="88">
        <v>5.5</v>
      </c>
      <c r="J103" s="44">
        <v>24.6</v>
      </c>
      <c r="K103" s="44">
        <v>24.8</v>
      </c>
      <c r="L103" s="44">
        <v>25.6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>
        <v>-14.7</v>
      </c>
      <c r="R103" s="282">
        <v>100.6</v>
      </c>
      <c r="S103" s="44">
        <v>4.1</v>
      </c>
      <c r="T103" s="282">
        <v>87.7</v>
      </c>
      <c r="U103" s="44">
        <v>2.7</v>
      </c>
      <c r="V103" s="44">
        <v>2.2</v>
      </c>
      <c r="W103" s="44">
        <v>2.2</v>
      </c>
      <c r="X103" s="121">
        <v>61723.066</v>
      </c>
      <c r="Y103" s="88">
        <v>10.1</v>
      </c>
      <c r="Z103" s="122">
        <v>50371.277</v>
      </c>
      <c r="AA103" s="88">
        <v>12.3</v>
      </c>
      <c r="AB103" s="122">
        <v>18292.4</v>
      </c>
      <c r="AC103" s="44">
        <v>5.8</v>
      </c>
      <c r="AD103" s="88"/>
      <c r="AE103" s="88">
        <v>4.4</v>
      </c>
      <c r="AF103" s="88"/>
      <c r="AG103" s="90">
        <v>1.32</v>
      </c>
      <c r="AH103" s="53">
        <v>11668.95</v>
      </c>
      <c r="AI103" s="91">
        <v>106.97</v>
      </c>
      <c r="AJ103" s="91">
        <v>139.22</v>
      </c>
      <c r="AK103" s="44">
        <v>1.5</v>
      </c>
      <c r="AL103" s="44">
        <v>-0.1</v>
      </c>
      <c r="AM103" s="44">
        <v>-0.2</v>
      </c>
      <c r="AN103" s="88">
        <v>55.4</v>
      </c>
      <c r="AO103" s="88" t="s">
        <v>14</v>
      </c>
      <c r="AP103" s="88" t="s">
        <v>14</v>
      </c>
      <c r="AQ103" s="56" t="s">
        <v>13</v>
      </c>
      <c r="AR103" s="252" t="s">
        <v>221</v>
      </c>
      <c r="AS103"/>
      <c r="AT103"/>
      <c r="AU103"/>
      <c r="AV103"/>
      <c r="AW103"/>
      <c r="AX103"/>
    </row>
    <row r="104" spans="3:50" ht="24" customHeight="1">
      <c r="C104" s="253" t="s">
        <v>222</v>
      </c>
      <c r="D104" s="207"/>
      <c r="E104" s="208"/>
      <c r="F104" s="208"/>
      <c r="G104" s="197"/>
      <c r="H104" s="197"/>
      <c r="I104" s="204" t="s">
        <v>173</v>
      </c>
      <c r="J104" s="197"/>
      <c r="K104" s="197"/>
      <c r="L104" s="197"/>
      <c r="M104" s="204" t="s">
        <v>14</v>
      </c>
      <c r="N104" s="204" t="s">
        <v>14</v>
      </c>
      <c r="O104" s="204" t="s">
        <v>14</v>
      </c>
      <c r="P104" s="204" t="s">
        <v>14</v>
      </c>
      <c r="Q104" s="204"/>
      <c r="R104" s="283"/>
      <c r="S104" s="197"/>
      <c r="T104" s="283"/>
      <c r="U104" s="197"/>
      <c r="V104" s="197"/>
      <c r="W104" s="197"/>
      <c r="X104" s="210"/>
      <c r="Y104" s="204"/>
      <c r="Z104" s="211"/>
      <c r="AA104" s="204"/>
      <c r="AB104" s="211"/>
      <c r="AC104" s="197"/>
      <c r="AD104" s="204"/>
      <c r="AE104" s="204"/>
      <c r="AF104" s="204"/>
      <c r="AG104" s="212"/>
      <c r="AH104" s="201"/>
      <c r="AI104" s="213"/>
      <c r="AJ104" s="213"/>
      <c r="AK104" s="197"/>
      <c r="AL104" s="197"/>
      <c r="AM104" s="197"/>
      <c r="AN104" s="204"/>
      <c r="AO104" s="204" t="s">
        <v>14</v>
      </c>
      <c r="AP104" s="204" t="s">
        <v>14</v>
      </c>
      <c r="AQ104" s="203" t="s">
        <v>13</v>
      </c>
      <c r="AR104" s="253" t="s">
        <v>222</v>
      </c>
      <c r="AS104"/>
      <c r="AT104"/>
      <c r="AU104"/>
      <c r="AV104"/>
      <c r="AW104"/>
      <c r="AX104"/>
    </row>
    <row r="105" spans="3:50" ht="24" customHeight="1">
      <c r="C105" s="252"/>
      <c r="D105" s="86"/>
      <c r="E105" s="87"/>
      <c r="F105" s="87"/>
      <c r="G105" s="44"/>
      <c r="H105" s="44"/>
      <c r="I105" s="44"/>
      <c r="J105" s="44"/>
      <c r="K105" s="44"/>
      <c r="L105" s="44"/>
      <c r="M105" s="95"/>
      <c r="N105" s="95"/>
      <c r="O105" s="95"/>
      <c r="P105" s="95"/>
      <c r="Q105" s="95"/>
      <c r="R105" s="284"/>
      <c r="S105" s="44"/>
      <c r="T105" s="284"/>
      <c r="U105" s="44"/>
      <c r="V105" s="60"/>
      <c r="W105" s="44"/>
      <c r="X105" s="121"/>
      <c r="Y105" s="88"/>
      <c r="Z105" s="122"/>
      <c r="AA105" s="88"/>
      <c r="AB105" s="122"/>
      <c r="AC105" s="44"/>
      <c r="AD105" s="44"/>
      <c r="AE105" s="44"/>
      <c r="AF105" s="44"/>
      <c r="AG105" s="90"/>
      <c r="AH105" s="53"/>
      <c r="AI105" s="91"/>
      <c r="AJ105" s="91"/>
      <c r="AK105" s="44"/>
      <c r="AL105" s="44"/>
      <c r="AM105" s="44"/>
      <c r="AN105" s="44"/>
      <c r="AO105" s="44"/>
      <c r="AP105" s="44"/>
      <c r="AQ105" s="56"/>
      <c r="AR105" s="252"/>
      <c r="AS105"/>
      <c r="AT105"/>
      <c r="AU105"/>
      <c r="AV105"/>
      <c r="AW105"/>
      <c r="AX105"/>
    </row>
    <row r="106" spans="3:50" ht="24" customHeight="1" hidden="1">
      <c r="C106" s="254" t="s">
        <v>34</v>
      </c>
      <c r="D106" s="86">
        <v>8.272820502475525</v>
      </c>
      <c r="E106" s="87">
        <v>4.852976750612342</v>
      </c>
      <c r="F106" s="87">
        <v>10.549128008374396</v>
      </c>
      <c r="G106" s="44">
        <v>12.2</v>
      </c>
      <c r="H106" s="44">
        <v>11.6</v>
      </c>
      <c r="I106" s="88" t="s">
        <v>14</v>
      </c>
      <c r="J106" s="44">
        <v>21.891530938584737</v>
      </c>
      <c r="K106" s="44">
        <v>17.293398237101883</v>
      </c>
      <c r="L106" s="44">
        <v>26.443893576408357</v>
      </c>
      <c r="M106" s="88" t="s">
        <v>14</v>
      </c>
      <c r="N106" s="88" t="s">
        <v>14</v>
      </c>
      <c r="O106" s="88" t="s">
        <v>14</v>
      </c>
      <c r="P106" s="88" t="s">
        <v>14</v>
      </c>
      <c r="Q106" s="88">
        <v>-1.8</v>
      </c>
      <c r="R106" s="282">
        <v>97.8</v>
      </c>
      <c r="S106" s="52">
        <v>2.3</v>
      </c>
      <c r="T106" s="282">
        <v>106.9</v>
      </c>
      <c r="U106" s="44">
        <v>-0.4</v>
      </c>
      <c r="V106" s="96">
        <v>2.7</v>
      </c>
      <c r="W106" s="44">
        <v>2.5</v>
      </c>
      <c r="X106" s="121">
        <v>44731.311</v>
      </c>
      <c r="Y106" s="88">
        <v>7.706106316608242</v>
      </c>
      <c r="Z106" s="122">
        <v>37993.42</v>
      </c>
      <c r="AA106" s="88">
        <v>20.42764034357745</v>
      </c>
      <c r="AB106" s="122">
        <v>7153.3</v>
      </c>
      <c r="AC106" s="44">
        <v>-31.12687989832662</v>
      </c>
      <c r="AD106" s="44">
        <v>3.3</v>
      </c>
      <c r="AE106" s="44">
        <v>8.2</v>
      </c>
      <c r="AF106" s="1"/>
      <c r="AG106" s="90">
        <v>2.76</v>
      </c>
      <c r="AH106" s="53">
        <v>19361.35</v>
      </c>
      <c r="AI106" s="91">
        <v>115.98</v>
      </c>
      <c r="AJ106" s="91">
        <v>145.35</v>
      </c>
      <c r="AK106" s="44">
        <v>-1.6</v>
      </c>
      <c r="AL106" s="44">
        <v>0.1</v>
      </c>
      <c r="AM106" s="44">
        <v>0.2</v>
      </c>
      <c r="AN106" s="44">
        <v>20.41</v>
      </c>
      <c r="AO106" s="43">
        <v>3.7</v>
      </c>
      <c r="AP106" s="44">
        <v>9.6</v>
      </c>
      <c r="AQ106" s="56">
        <v>1.4</v>
      </c>
      <c r="AR106" s="254" t="s">
        <v>34</v>
      </c>
      <c r="AS106"/>
      <c r="AT106"/>
      <c r="AU106"/>
      <c r="AV106"/>
      <c r="AW106"/>
      <c r="AX106"/>
    </row>
    <row r="107" spans="3:50" ht="24" customHeight="1" hidden="1">
      <c r="C107" s="252" t="s">
        <v>165</v>
      </c>
      <c r="D107" s="86">
        <v>7.392940668785883</v>
      </c>
      <c r="E107" s="87">
        <v>4.724256505629398</v>
      </c>
      <c r="F107" s="87">
        <v>16.313481290354332</v>
      </c>
      <c r="G107" s="44">
        <v>-0.756763618277617</v>
      </c>
      <c r="H107" s="44">
        <v>6.3</v>
      </c>
      <c r="I107" s="88" t="s">
        <v>14</v>
      </c>
      <c r="J107" s="44">
        <v>4.779732086052007</v>
      </c>
      <c r="K107" s="44">
        <v>2.042779462222029</v>
      </c>
      <c r="L107" s="44">
        <v>11.82372900345814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>
        <v>11</v>
      </c>
      <c r="R107" s="282">
        <v>101.3</v>
      </c>
      <c r="S107" s="52">
        <v>3.6</v>
      </c>
      <c r="T107" s="282">
        <v>113.3</v>
      </c>
      <c r="U107" s="44">
        <v>6</v>
      </c>
      <c r="V107" s="96">
        <v>1</v>
      </c>
      <c r="W107" s="44">
        <v>0.7</v>
      </c>
      <c r="X107" s="121">
        <v>50937.991859</v>
      </c>
      <c r="Y107" s="88">
        <v>13.875472204283312</v>
      </c>
      <c r="Z107" s="122">
        <v>40956.182573000006</v>
      </c>
      <c r="AA107" s="88">
        <v>7.7980907766479675</v>
      </c>
      <c r="AB107" s="122">
        <v>11733.7</v>
      </c>
      <c r="AC107" s="44">
        <v>64.03198523758263</v>
      </c>
      <c r="AD107" s="44">
        <v>3.1</v>
      </c>
      <c r="AE107" s="44">
        <v>7.7</v>
      </c>
      <c r="AF107" s="28" t="s">
        <v>158</v>
      </c>
      <c r="AG107" s="90">
        <v>1.91</v>
      </c>
      <c r="AH107" s="53">
        <v>15258.74</v>
      </c>
      <c r="AI107" s="91">
        <v>129.92</v>
      </c>
      <c r="AJ107" s="91">
        <v>143.49</v>
      </c>
      <c r="AK107" s="44">
        <v>0.7</v>
      </c>
      <c r="AL107" s="44">
        <v>1.8</v>
      </c>
      <c r="AM107" s="44">
        <v>1.7</v>
      </c>
      <c r="AN107" s="44" t="s">
        <v>13</v>
      </c>
      <c r="AO107" s="43">
        <v>4.5</v>
      </c>
      <c r="AP107" s="44">
        <v>8.8</v>
      </c>
      <c r="AQ107" s="56">
        <v>2.6</v>
      </c>
      <c r="AR107" s="252" t="s">
        <v>165</v>
      </c>
      <c r="AS107"/>
      <c r="AT107"/>
      <c r="AU107"/>
      <c r="AV107"/>
      <c r="AW107"/>
      <c r="AX107"/>
    </row>
    <row r="108" spans="3:50" ht="24" customHeight="1" hidden="1">
      <c r="C108" s="254" t="s">
        <v>141</v>
      </c>
      <c r="D108" s="86">
        <v>-11.609100971424354</v>
      </c>
      <c r="E108" s="87">
        <v>-4.704058354043099</v>
      </c>
      <c r="F108" s="87">
        <v>-26.741441791019355</v>
      </c>
      <c r="G108" s="44">
        <v>-16.057615918350663</v>
      </c>
      <c r="H108" s="44">
        <v>-6.8</v>
      </c>
      <c r="I108" s="88" t="s">
        <v>14</v>
      </c>
      <c r="J108" s="44">
        <v>-26.429528112212097</v>
      </c>
      <c r="K108" s="44">
        <v>-26.140626278717534</v>
      </c>
      <c r="L108" s="44">
        <v>-26.548889287957735</v>
      </c>
      <c r="M108" s="88" t="s">
        <v>14</v>
      </c>
      <c r="N108" s="88" t="s">
        <v>14</v>
      </c>
      <c r="O108" s="88" t="s">
        <v>14</v>
      </c>
      <c r="P108" s="88" t="s">
        <v>14</v>
      </c>
      <c r="Q108" s="88">
        <v>15.3</v>
      </c>
      <c r="R108" s="282">
        <v>94.4</v>
      </c>
      <c r="S108" s="52">
        <v>-6.8</v>
      </c>
      <c r="T108" s="282">
        <v>104.2</v>
      </c>
      <c r="U108" s="44">
        <v>-8</v>
      </c>
      <c r="V108" s="97">
        <v>-1.4</v>
      </c>
      <c r="W108" s="44">
        <v>-3</v>
      </c>
      <c r="X108" s="121">
        <v>50645.003938</v>
      </c>
      <c r="Y108" s="88">
        <v>-0.5751854564879864</v>
      </c>
      <c r="Z108" s="122">
        <v>36653.647183</v>
      </c>
      <c r="AA108" s="88">
        <v>-10.505215866569586</v>
      </c>
      <c r="AB108" s="122">
        <v>15527.7</v>
      </c>
      <c r="AC108" s="44">
        <v>32.33421682845139</v>
      </c>
      <c r="AD108" s="44">
        <v>4</v>
      </c>
      <c r="AE108" s="44">
        <v>8.6</v>
      </c>
      <c r="AF108" s="28" t="s">
        <v>51</v>
      </c>
      <c r="AG108" s="90">
        <v>1.97</v>
      </c>
      <c r="AH108" s="53">
        <v>13842.17</v>
      </c>
      <c r="AI108" s="91">
        <v>115.2</v>
      </c>
      <c r="AJ108" s="91">
        <v>132.8</v>
      </c>
      <c r="AK108" s="44">
        <v>-1.5</v>
      </c>
      <c r="AL108" s="44">
        <v>0.6</v>
      </c>
      <c r="AM108" s="44">
        <v>0.3</v>
      </c>
      <c r="AN108" s="44" t="s">
        <v>13</v>
      </c>
      <c r="AO108" s="43">
        <v>4.2</v>
      </c>
      <c r="AP108" s="44">
        <v>7.8</v>
      </c>
      <c r="AQ108" s="56">
        <v>3</v>
      </c>
      <c r="AR108" s="254" t="s">
        <v>141</v>
      </c>
      <c r="AS108"/>
      <c r="AT108"/>
      <c r="AU108"/>
      <c r="AV108"/>
      <c r="AW108"/>
      <c r="AX108"/>
    </row>
    <row r="109" spans="3:50" ht="24" customHeight="1" hidden="1">
      <c r="C109" s="252" t="s">
        <v>142</v>
      </c>
      <c r="D109" s="86">
        <v>-8.7</v>
      </c>
      <c r="E109" s="87">
        <v>-11.808487750322627</v>
      </c>
      <c r="F109" s="87">
        <v>0.425022220943589</v>
      </c>
      <c r="G109" s="44">
        <v>-7.110899144864717</v>
      </c>
      <c r="H109" s="44">
        <v>-5.3</v>
      </c>
      <c r="I109" s="88" t="s">
        <v>14</v>
      </c>
      <c r="J109" s="44">
        <v>17.657915269048033</v>
      </c>
      <c r="K109" s="44">
        <v>27.168668131862134</v>
      </c>
      <c r="L109" s="44">
        <v>2.563318176817873</v>
      </c>
      <c r="M109" s="88" t="s">
        <v>14</v>
      </c>
      <c r="N109" s="88" t="s">
        <v>14</v>
      </c>
      <c r="O109" s="88" t="s">
        <v>14</v>
      </c>
      <c r="P109" s="88" t="s">
        <v>14</v>
      </c>
      <c r="Q109" s="88">
        <v>-19.1</v>
      </c>
      <c r="R109" s="285">
        <v>94.6</v>
      </c>
      <c r="S109" s="44">
        <v>0.2</v>
      </c>
      <c r="T109" s="285">
        <v>97</v>
      </c>
      <c r="U109" s="44">
        <v>-6.9</v>
      </c>
      <c r="V109" s="98">
        <v>0.1</v>
      </c>
      <c r="W109" s="44">
        <v>0.4</v>
      </c>
      <c r="X109" s="121">
        <v>47547.55624099999</v>
      </c>
      <c r="Y109" s="88">
        <v>-6.115998531250838</v>
      </c>
      <c r="Z109" s="122">
        <v>35268.00806300001</v>
      </c>
      <c r="AA109" s="88">
        <v>-3.7803580993780486</v>
      </c>
      <c r="AB109" s="122">
        <v>13052.2</v>
      </c>
      <c r="AC109" s="44">
        <v>-15.942476992729127</v>
      </c>
      <c r="AD109" s="44">
        <v>3.6</v>
      </c>
      <c r="AE109" s="44">
        <v>7.3</v>
      </c>
      <c r="AF109" s="193" t="s">
        <v>159</v>
      </c>
      <c r="AG109" s="90">
        <v>1.645</v>
      </c>
      <c r="AH109" s="53">
        <v>18934.34</v>
      </c>
      <c r="AI109" s="91">
        <v>102.08</v>
      </c>
      <c r="AJ109" s="91">
        <v>102.92</v>
      </c>
      <c r="AK109" s="44">
        <v>-1.5</v>
      </c>
      <c r="AL109" s="44">
        <v>-0.3</v>
      </c>
      <c r="AM109" s="44">
        <v>0</v>
      </c>
      <c r="AN109" s="44" t="s">
        <v>13</v>
      </c>
      <c r="AO109" s="44">
        <v>4.5</v>
      </c>
      <c r="AP109" s="44">
        <v>7.1</v>
      </c>
      <c r="AQ109" s="56">
        <v>2.9</v>
      </c>
      <c r="AR109" s="252" t="s">
        <v>142</v>
      </c>
      <c r="AS109"/>
      <c r="AT109"/>
      <c r="AU109"/>
      <c r="AV109"/>
      <c r="AW109"/>
      <c r="AX109"/>
    </row>
    <row r="110" spans="3:50" ht="24" customHeight="1" hidden="1">
      <c r="C110" s="252" t="s">
        <v>213</v>
      </c>
      <c r="D110" s="86">
        <v>3.2</v>
      </c>
      <c r="E110" s="87">
        <v>1.8899378234159059</v>
      </c>
      <c r="F110" s="87">
        <v>9.656112000091042</v>
      </c>
      <c r="G110" s="44">
        <v>18.989599362718295</v>
      </c>
      <c r="H110" s="44">
        <v>10</v>
      </c>
      <c r="I110" s="88" t="s">
        <v>14</v>
      </c>
      <c r="J110" s="44">
        <v>33.71233672337445</v>
      </c>
      <c r="K110" s="44">
        <v>29.46529674784918</v>
      </c>
      <c r="L110" s="44">
        <v>37.54264048758594</v>
      </c>
      <c r="M110" s="88" t="s">
        <v>14</v>
      </c>
      <c r="N110" s="88" t="s">
        <v>14</v>
      </c>
      <c r="O110" s="88" t="s">
        <v>14</v>
      </c>
      <c r="P110" s="88" t="s">
        <v>14</v>
      </c>
      <c r="Q110" s="88">
        <v>22.2</v>
      </c>
      <c r="R110" s="285">
        <v>100</v>
      </c>
      <c r="S110" s="44">
        <v>5.7</v>
      </c>
      <c r="T110" s="285">
        <v>99</v>
      </c>
      <c r="U110" s="44">
        <v>2.1</v>
      </c>
      <c r="V110" s="87">
        <v>1.8</v>
      </c>
      <c r="W110" s="44">
        <v>2.1</v>
      </c>
      <c r="X110" s="121">
        <v>51654.19776</v>
      </c>
      <c r="Y110" s="88">
        <v>8.636913952391254</v>
      </c>
      <c r="Z110" s="122">
        <v>40938.422968</v>
      </c>
      <c r="AA110" s="88">
        <v>16.078069662655196</v>
      </c>
      <c r="AB110" s="122">
        <v>12875.4</v>
      </c>
      <c r="AC110" s="44">
        <v>-1.3545609169335506</v>
      </c>
      <c r="AD110" s="44">
        <v>2.1</v>
      </c>
      <c r="AE110" s="44">
        <v>7.6</v>
      </c>
      <c r="AF110" s="28" t="s">
        <v>52</v>
      </c>
      <c r="AG110" s="90">
        <v>1.64</v>
      </c>
      <c r="AH110" s="53">
        <v>13785.69</v>
      </c>
      <c r="AI110" s="91">
        <v>114.9</v>
      </c>
      <c r="AJ110" s="91">
        <v>107.87</v>
      </c>
      <c r="AK110" s="44">
        <v>0</v>
      </c>
      <c r="AL110" s="44">
        <v>-0.7</v>
      </c>
      <c r="AM110" s="44">
        <v>-0.4</v>
      </c>
      <c r="AN110" s="44" t="s">
        <v>13</v>
      </c>
      <c r="AO110" s="44">
        <v>3.7</v>
      </c>
      <c r="AP110" s="44">
        <v>8.4</v>
      </c>
      <c r="AQ110" s="56">
        <v>3.7</v>
      </c>
      <c r="AR110" s="252" t="s">
        <v>213</v>
      </c>
      <c r="AS110"/>
      <c r="AT110"/>
      <c r="AU110"/>
      <c r="AV110"/>
      <c r="AW110"/>
      <c r="AX110"/>
    </row>
    <row r="111" spans="3:50" ht="24" customHeight="1">
      <c r="C111" s="252" t="s">
        <v>214</v>
      </c>
      <c r="D111" s="86">
        <v>-0.2</v>
      </c>
      <c r="E111" s="87">
        <v>0.7</v>
      </c>
      <c r="F111" s="87">
        <v>-5.7</v>
      </c>
      <c r="G111" s="44">
        <v>-5.844538481496983</v>
      </c>
      <c r="H111" s="44">
        <v>-7.8</v>
      </c>
      <c r="I111" s="88" t="s">
        <v>73</v>
      </c>
      <c r="J111" s="44">
        <v>-15.526367417959165</v>
      </c>
      <c r="K111" s="44">
        <v>-17.923861919126367</v>
      </c>
      <c r="L111" s="44">
        <v>-10.51320568738808</v>
      </c>
      <c r="M111" s="88" t="s">
        <v>73</v>
      </c>
      <c r="N111" s="88" t="s">
        <v>73</v>
      </c>
      <c r="O111" s="88" t="s">
        <v>73</v>
      </c>
      <c r="P111" s="88" t="s">
        <v>73</v>
      </c>
      <c r="Q111" s="88">
        <v>2.1</v>
      </c>
      <c r="R111" s="285">
        <v>93.2</v>
      </c>
      <c r="S111" s="44">
        <v>-6.8</v>
      </c>
      <c r="T111" s="285">
        <v>98.3</v>
      </c>
      <c r="U111" s="44">
        <v>-0.7</v>
      </c>
      <c r="V111" s="87">
        <v>1.1</v>
      </c>
      <c r="W111" s="44">
        <v>-0.9</v>
      </c>
      <c r="X111" s="121">
        <v>48979.244310999995</v>
      </c>
      <c r="Y111" s="88">
        <v>-5.178579021648147</v>
      </c>
      <c r="Z111" s="122">
        <v>42415.533002</v>
      </c>
      <c r="AA111" s="88">
        <v>3.608126368606321</v>
      </c>
      <c r="AB111" s="122">
        <v>10652.4</v>
      </c>
      <c r="AC111" s="44">
        <v>-17.26548301411995</v>
      </c>
      <c r="AD111" s="44">
        <v>2.8</v>
      </c>
      <c r="AE111" s="44">
        <v>7.4</v>
      </c>
      <c r="AF111" s="275" t="s">
        <v>244</v>
      </c>
      <c r="AG111" s="90">
        <v>1.365</v>
      </c>
      <c r="AH111" s="53">
        <v>10542.62</v>
      </c>
      <c r="AI111" s="91">
        <v>131.47</v>
      </c>
      <c r="AJ111" s="91">
        <v>117.32</v>
      </c>
      <c r="AK111" s="44">
        <v>-2.3</v>
      </c>
      <c r="AL111" s="44">
        <v>-0.7</v>
      </c>
      <c r="AM111" s="44">
        <v>-0.8</v>
      </c>
      <c r="AN111" s="44" t="s">
        <v>13</v>
      </c>
      <c r="AO111" s="44">
        <v>0.8</v>
      </c>
      <c r="AP111" s="44">
        <v>8.3</v>
      </c>
      <c r="AQ111" s="56">
        <v>1.7</v>
      </c>
      <c r="AR111" s="252" t="s">
        <v>214</v>
      </c>
      <c r="AS111"/>
      <c r="AT111"/>
      <c r="AU111"/>
      <c r="AV111"/>
      <c r="AW111"/>
      <c r="AX111"/>
    </row>
    <row r="112" spans="3:50" ht="24" customHeight="1">
      <c r="C112" s="252" t="s">
        <v>215</v>
      </c>
      <c r="D112" s="86">
        <v>-8.8</v>
      </c>
      <c r="E112" s="87">
        <v>-8.1</v>
      </c>
      <c r="F112" s="87">
        <v>-11.3</v>
      </c>
      <c r="G112" s="44">
        <v>-12.01316446489541</v>
      </c>
      <c r="H112" s="44">
        <v>-11.4</v>
      </c>
      <c r="I112" s="88" t="s">
        <v>73</v>
      </c>
      <c r="J112" s="44">
        <v>-0.6998093497556397</v>
      </c>
      <c r="K112" s="44">
        <v>11.008696428315517</v>
      </c>
      <c r="L112" s="44">
        <v>-17.393744347968422</v>
      </c>
      <c r="M112" s="88" t="s">
        <v>73</v>
      </c>
      <c r="N112" s="88" t="s">
        <v>73</v>
      </c>
      <c r="O112" s="88" t="s">
        <v>73</v>
      </c>
      <c r="P112" s="88" t="s">
        <v>73</v>
      </c>
      <c r="Q112" s="88">
        <v>-0.4</v>
      </c>
      <c r="R112" s="285">
        <v>92</v>
      </c>
      <c r="S112" s="44">
        <v>-1.3</v>
      </c>
      <c r="T112" s="285">
        <v>90.4</v>
      </c>
      <c r="U112" s="44">
        <v>-8</v>
      </c>
      <c r="V112" s="87">
        <v>-0.1</v>
      </c>
      <c r="W112" s="44">
        <v>-0.4</v>
      </c>
      <c r="X112" s="121">
        <v>52108.955734999996</v>
      </c>
      <c r="Y112" s="88">
        <v>6.3898728288405096</v>
      </c>
      <c r="Z112" s="122">
        <v>42227.505945000004</v>
      </c>
      <c r="AA112" s="88">
        <v>-0.4432976404920481</v>
      </c>
      <c r="AB112" s="122">
        <v>14139.7</v>
      </c>
      <c r="AC112" s="44">
        <v>32.73722353648003</v>
      </c>
      <c r="AD112" s="44">
        <v>3.3</v>
      </c>
      <c r="AE112" s="44">
        <v>25.7</v>
      </c>
      <c r="AF112" s="271" t="s">
        <v>237</v>
      </c>
      <c r="AG112" s="90">
        <v>0.9</v>
      </c>
      <c r="AH112" s="53">
        <v>8578.95</v>
      </c>
      <c r="AI112" s="91">
        <v>119.37</v>
      </c>
      <c r="AJ112" s="91">
        <v>125.72</v>
      </c>
      <c r="AK112" s="44">
        <v>-2</v>
      </c>
      <c r="AL112" s="44">
        <v>-0.9</v>
      </c>
      <c r="AM112" s="44">
        <v>-0.9</v>
      </c>
      <c r="AN112" s="44" t="s">
        <v>13</v>
      </c>
      <c r="AO112" s="44">
        <v>1.6</v>
      </c>
      <c r="AP112" s="44">
        <v>9.1</v>
      </c>
      <c r="AQ112" s="56">
        <v>1</v>
      </c>
      <c r="AR112" s="252" t="s">
        <v>215</v>
      </c>
      <c r="AS112"/>
      <c r="AT112"/>
      <c r="AU112"/>
      <c r="AV112"/>
      <c r="AW112"/>
      <c r="AX112"/>
    </row>
    <row r="113" spans="3:50" ht="24" customHeight="1">
      <c r="C113" s="252" t="s">
        <v>216</v>
      </c>
      <c r="D113" s="86">
        <v>2.7</v>
      </c>
      <c r="E113" s="87">
        <v>1.7</v>
      </c>
      <c r="F113" s="87">
        <v>8</v>
      </c>
      <c r="G113" s="44">
        <v>10.683191940349616</v>
      </c>
      <c r="H113" s="44">
        <v>2.3</v>
      </c>
      <c r="I113" s="88" t="s">
        <v>73</v>
      </c>
      <c r="J113" s="44">
        <v>12.564678281716567</v>
      </c>
      <c r="K113" s="44">
        <v>12.819431979525106</v>
      </c>
      <c r="L113" s="44">
        <v>9.716510888912083</v>
      </c>
      <c r="M113" s="88" t="s">
        <v>73</v>
      </c>
      <c r="N113" s="88" t="s">
        <v>73</v>
      </c>
      <c r="O113" s="88" t="s">
        <v>73</v>
      </c>
      <c r="P113" s="88" t="s">
        <v>73</v>
      </c>
      <c r="Q113" s="88">
        <v>-14.8</v>
      </c>
      <c r="R113" s="285">
        <v>95</v>
      </c>
      <c r="S113" s="44">
        <v>3.3</v>
      </c>
      <c r="T113" s="285">
        <v>88.2</v>
      </c>
      <c r="U113" s="44">
        <v>-2.4</v>
      </c>
      <c r="V113" s="87">
        <v>0.9</v>
      </c>
      <c r="W113" s="44">
        <v>0.9</v>
      </c>
      <c r="X113" s="121">
        <v>54548.350172</v>
      </c>
      <c r="Y113" s="88">
        <v>4.681334336089066</v>
      </c>
      <c r="Z113" s="122">
        <v>44362.023352</v>
      </c>
      <c r="AA113" s="88">
        <v>5.054803401792498</v>
      </c>
      <c r="AB113" s="122">
        <v>15766.8</v>
      </c>
      <c r="AC113" s="44">
        <v>11.5</v>
      </c>
      <c r="AD113" s="44">
        <v>1.7</v>
      </c>
      <c r="AE113" s="44">
        <v>16.4</v>
      </c>
      <c r="AF113" s="276" t="s">
        <v>245</v>
      </c>
      <c r="AG113" s="90">
        <v>1.36</v>
      </c>
      <c r="AH113" s="53">
        <v>10676.64</v>
      </c>
      <c r="AI113" s="91">
        <v>106.97</v>
      </c>
      <c r="AJ113" s="91">
        <v>134.91</v>
      </c>
      <c r="AK113" s="44">
        <v>-0.8</v>
      </c>
      <c r="AL113" s="44">
        <v>-0.3</v>
      </c>
      <c r="AM113" s="44">
        <v>-0.3</v>
      </c>
      <c r="AN113" s="44" t="s">
        <v>13</v>
      </c>
      <c r="AO113" s="44">
        <v>2.7</v>
      </c>
      <c r="AP113" s="44">
        <v>10</v>
      </c>
      <c r="AQ113" s="56">
        <v>1</v>
      </c>
      <c r="AR113" s="252" t="s">
        <v>216</v>
      </c>
      <c r="AS113"/>
      <c r="AT113"/>
      <c r="AU113"/>
      <c r="AV113"/>
      <c r="AW113"/>
      <c r="AX113"/>
    </row>
    <row r="114" spans="3:50" ht="24" customHeight="1">
      <c r="C114" s="252" t="s">
        <v>217</v>
      </c>
      <c r="D114" s="86">
        <v>9.6</v>
      </c>
      <c r="E114" s="87">
        <v>6.2</v>
      </c>
      <c r="F114" s="87">
        <v>18.8</v>
      </c>
      <c r="G114" s="44">
        <v>4.429546763553759</v>
      </c>
      <c r="H114" s="44">
        <v>14.2</v>
      </c>
      <c r="I114" s="88" t="s">
        <v>73</v>
      </c>
      <c r="J114" s="44">
        <v>27.7</v>
      </c>
      <c r="K114" s="44">
        <v>28.2</v>
      </c>
      <c r="L114" s="44">
        <v>29.6</v>
      </c>
      <c r="M114" s="88" t="s">
        <v>73</v>
      </c>
      <c r="N114" s="88" t="s">
        <v>73</v>
      </c>
      <c r="O114" s="88" t="s">
        <v>73</v>
      </c>
      <c r="P114" s="88" t="s">
        <v>73</v>
      </c>
      <c r="Q114" s="88">
        <v>-15.8</v>
      </c>
      <c r="R114" s="285">
        <v>100.2</v>
      </c>
      <c r="S114" s="44">
        <v>5.5</v>
      </c>
      <c r="T114" s="285">
        <v>87.9</v>
      </c>
      <c r="U114" s="44">
        <v>-0.3</v>
      </c>
      <c r="V114" s="87">
        <v>2.4</v>
      </c>
      <c r="W114" s="44">
        <v>2.4</v>
      </c>
      <c r="X114" s="121">
        <v>61169.979093999995</v>
      </c>
      <c r="Y114" s="88">
        <v>12.139008606348128</v>
      </c>
      <c r="Z114" s="122">
        <v>49216.636346</v>
      </c>
      <c r="AA114" s="88">
        <v>10.943173072788028</v>
      </c>
      <c r="AB114" s="122">
        <v>18618.4</v>
      </c>
      <c r="AC114" s="44">
        <f>+AB114/AB113*100-100</f>
        <v>18.086104980084755</v>
      </c>
      <c r="AD114" s="44">
        <v>1.9</v>
      </c>
      <c r="AE114" s="44">
        <v>7.1</v>
      </c>
      <c r="AF114" s="271" t="s">
        <v>238</v>
      </c>
      <c r="AG114" s="90">
        <v>1.435</v>
      </c>
      <c r="AH114" s="53">
        <v>11488.76</v>
      </c>
      <c r="AI114" s="91">
        <v>103.78</v>
      </c>
      <c r="AJ114" s="91">
        <v>140.96</v>
      </c>
      <c r="AK114" s="44">
        <v>1.3</v>
      </c>
      <c r="AL114" s="44">
        <v>0</v>
      </c>
      <c r="AM114" s="44">
        <v>-0.1</v>
      </c>
      <c r="AN114" s="44" t="s">
        <v>13</v>
      </c>
      <c r="AO114" s="44">
        <v>4.2</v>
      </c>
      <c r="AP114" s="44">
        <v>10.1</v>
      </c>
      <c r="AQ114" s="56">
        <v>2.3</v>
      </c>
      <c r="AR114" s="252" t="s">
        <v>217</v>
      </c>
      <c r="AS114"/>
      <c r="AT114"/>
      <c r="AU114"/>
      <c r="AV114"/>
      <c r="AW114"/>
      <c r="AX114"/>
    </row>
    <row r="115" spans="3:50" ht="24" customHeight="1">
      <c r="C115" s="253" t="s">
        <v>234</v>
      </c>
      <c r="D115" s="207"/>
      <c r="E115" s="208"/>
      <c r="F115" s="208"/>
      <c r="G115" s="197">
        <v>7.1</v>
      </c>
      <c r="H115" s="197">
        <v>3.7</v>
      </c>
      <c r="I115" s="204"/>
      <c r="J115" s="197"/>
      <c r="K115" s="197"/>
      <c r="L115" s="197"/>
      <c r="M115" s="204"/>
      <c r="N115" s="204"/>
      <c r="O115" s="204"/>
      <c r="P115" s="204"/>
      <c r="Q115" s="204"/>
      <c r="R115" s="286">
        <v>101.5</v>
      </c>
      <c r="S115" s="197">
        <v>1.3</v>
      </c>
      <c r="T115" s="286">
        <v>92.9</v>
      </c>
      <c r="U115" s="197">
        <v>5.7</v>
      </c>
      <c r="V115" s="208"/>
      <c r="W115" s="197"/>
      <c r="X115" s="210">
        <v>65662.5</v>
      </c>
      <c r="Y115" s="197">
        <v>7.3</v>
      </c>
      <c r="Z115" s="211">
        <v>56880.8</v>
      </c>
      <c r="AA115" s="197">
        <v>15.6</v>
      </c>
      <c r="AB115" s="211">
        <v>18047.9</v>
      </c>
      <c r="AC115" s="197">
        <f>+AB115/AB114*100-100</f>
        <v>-3.0641730760967647</v>
      </c>
      <c r="AD115" s="197">
        <v>1.9</v>
      </c>
      <c r="AE115" s="197"/>
      <c r="AF115" s="273"/>
      <c r="AG115" s="212">
        <v>1.47</v>
      </c>
      <c r="AH115" s="201">
        <v>16111.43</v>
      </c>
      <c r="AI115" s="213">
        <v>117.48</v>
      </c>
      <c r="AJ115" s="213">
        <v>139.7</v>
      </c>
      <c r="AK115" s="197">
        <v>1.7</v>
      </c>
      <c r="AL115" s="197">
        <v>-0.3</v>
      </c>
      <c r="AM115" s="197">
        <v>-0.1</v>
      </c>
      <c r="AN115" s="197" t="s">
        <v>13</v>
      </c>
      <c r="AO115" s="197">
        <v>3.5</v>
      </c>
      <c r="AP115" s="197">
        <v>9.9</v>
      </c>
      <c r="AQ115" s="203"/>
      <c r="AR115" s="253" t="s">
        <v>234</v>
      </c>
      <c r="AS115"/>
      <c r="AT115"/>
      <c r="AU115"/>
      <c r="AV115"/>
      <c r="AW115"/>
      <c r="AX115"/>
    </row>
    <row r="116" spans="3:50" ht="24" customHeight="1">
      <c r="C116" s="252"/>
      <c r="D116" s="86"/>
      <c r="E116" s="87"/>
      <c r="F116" s="87"/>
      <c r="G116" s="44"/>
      <c r="H116" s="44"/>
      <c r="I116" s="44"/>
      <c r="J116" s="44"/>
      <c r="K116" s="44"/>
      <c r="L116" s="44"/>
      <c r="M116" s="95"/>
      <c r="N116" s="95"/>
      <c r="O116" s="95"/>
      <c r="P116" s="95"/>
      <c r="Q116" s="95"/>
      <c r="R116" s="282"/>
      <c r="S116" s="44"/>
      <c r="T116" s="44"/>
      <c r="U116" s="44"/>
      <c r="V116" s="87"/>
      <c r="W116" s="60"/>
      <c r="X116" s="122"/>
      <c r="Y116" s="88"/>
      <c r="Z116" s="122"/>
      <c r="AA116" s="88"/>
      <c r="AB116" s="122"/>
      <c r="AC116" s="44"/>
      <c r="AD116" s="44"/>
      <c r="AE116" s="44"/>
      <c r="AF116" s="276" t="s">
        <v>236</v>
      </c>
      <c r="AG116" s="90"/>
      <c r="AH116" s="53"/>
      <c r="AI116" s="91"/>
      <c r="AJ116" s="91"/>
      <c r="AK116" s="44"/>
      <c r="AL116" s="44"/>
      <c r="AM116" s="44"/>
      <c r="AN116" s="44"/>
      <c r="AO116" s="44"/>
      <c r="AP116" s="44"/>
      <c r="AQ116" s="56"/>
      <c r="AR116" s="252"/>
      <c r="AS116"/>
      <c r="AT116"/>
      <c r="AU116"/>
      <c r="AV116"/>
      <c r="AW116"/>
      <c r="AX116"/>
    </row>
    <row r="117" spans="3:50" ht="24" customHeight="1" hidden="1">
      <c r="C117" s="254" t="s">
        <v>62</v>
      </c>
      <c r="D117" s="86">
        <v>-11.362040976915608</v>
      </c>
      <c r="E117" s="87">
        <v>-11.080268283470303</v>
      </c>
      <c r="F117" s="87">
        <v>-17.13787135052638</v>
      </c>
      <c r="G117" s="44">
        <v>-5.26557705783803</v>
      </c>
      <c r="H117" s="44">
        <v>-1.4</v>
      </c>
      <c r="I117" s="88" t="s">
        <v>73</v>
      </c>
      <c r="J117" s="44">
        <v>-14.54999060228647</v>
      </c>
      <c r="K117" s="44">
        <v>-19.972532152058747</v>
      </c>
      <c r="L117" s="44">
        <v>-13.585494307370723</v>
      </c>
      <c r="M117" s="95">
        <v>-38</v>
      </c>
      <c r="N117" s="95">
        <v>-22</v>
      </c>
      <c r="O117" s="95">
        <v>-51</v>
      </c>
      <c r="P117" s="95">
        <v>-42</v>
      </c>
      <c r="Q117" s="44">
        <v>8.8</v>
      </c>
      <c r="R117" s="282">
        <v>89.2</v>
      </c>
      <c r="S117" s="44">
        <v>0.8</v>
      </c>
      <c r="T117" s="282">
        <v>96.2</v>
      </c>
      <c r="U117" s="44">
        <v>-4.2</v>
      </c>
      <c r="V117" s="44">
        <v>0</v>
      </c>
      <c r="W117" s="44">
        <v>0.19900497512437276</v>
      </c>
      <c r="X117" s="122">
        <v>12354.19</v>
      </c>
      <c r="Y117" s="88">
        <v>-3.0332223446824713</v>
      </c>
      <c r="Z117" s="122">
        <v>10148.995</v>
      </c>
      <c r="AA117" s="88">
        <v>-8.199226861449503</v>
      </c>
      <c r="AB117" s="122">
        <v>4291.5</v>
      </c>
      <c r="AC117" s="44">
        <v>41.57292250849471</v>
      </c>
      <c r="AD117" s="44">
        <v>3.6</v>
      </c>
      <c r="AE117" s="44">
        <v>27.8</v>
      </c>
      <c r="AF117" s="274"/>
      <c r="AG117" s="90">
        <v>1.4</v>
      </c>
      <c r="AH117" s="53">
        <v>11025</v>
      </c>
      <c r="AI117" s="99">
        <v>132.71</v>
      </c>
      <c r="AJ117" s="100">
        <v>116.11</v>
      </c>
      <c r="AK117" s="44">
        <v>-2.7</v>
      </c>
      <c r="AL117" s="44">
        <v>-1.4</v>
      </c>
      <c r="AM117" s="44">
        <v>-0.8</v>
      </c>
      <c r="AN117" s="44">
        <v>26.31</v>
      </c>
      <c r="AO117" s="44">
        <v>3.4</v>
      </c>
      <c r="AP117" s="44">
        <v>7.6</v>
      </c>
      <c r="AQ117" s="56">
        <v>1.8</v>
      </c>
      <c r="AR117" s="254" t="s">
        <v>62</v>
      </c>
      <c r="AS117"/>
      <c r="AT117"/>
      <c r="AU117"/>
      <c r="AV117"/>
      <c r="AW117"/>
      <c r="AX117"/>
    </row>
    <row r="118" spans="3:50" ht="24" customHeight="1" hidden="1">
      <c r="C118" s="254" t="s">
        <v>106</v>
      </c>
      <c r="D118" s="86">
        <v>-10.086269879164618</v>
      </c>
      <c r="E118" s="87">
        <v>-3.9141964680338788</v>
      </c>
      <c r="F118" s="87">
        <v>-22.217813804455318</v>
      </c>
      <c r="G118" s="44">
        <v>1.6574960465320885</v>
      </c>
      <c r="H118" s="44">
        <v>-1.2</v>
      </c>
      <c r="I118" s="88" t="s">
        <v>73</v>
      </c>
      <c r="J118" s="44">
        <v>-16.775379659542082</v>
      </c>
      <c r="K118" s="44">
        <v>-3.936827704418647</v>
      </c>
      <c r="L118" s="44">
        <v>-31.51531140562625</v>
      </c>
      <c r="M118" s="95">
        <v>-18</v>
      </c>
      <c r="N118" s="95">
        <v>-16</v>
      </c>
      <c r="O118" s="95">
        <v>-41</v>
      </c>
      <c r="P118" s="95">
        <v>-37</v>
      </c>
      <c r="Q118" s="44">
        <v>0.7</v>
      </c>
      <c r="R118" s="282">
        <v>91.8</v>
      </c>
      <c r="S118" s="44">
        <v>2.9</v>
      </c>
      <c r="T118" s="282">
        <v>92.7</v>
      </c>
      <c r="U118" s="44">
        <v>-3.6</v>
      </c>
      <c r="V118" s="44">
        <v>0</v>
      </c>
      <c r="W118" s="44">
        <v>0.4</v>
      </c>
      <c r="X118" s="122">
        <v>12983.471</v>
      </c>
      <c r="Y118" s="88">
        <v>5.694515912988635</v>
      </c>
      <c r="Z118" s="122">
        <v>10318.156</v>
      </c>
      <c r="AA118" s="88">
        <v>-4.355813981081312</v>
      </c>
      <c r="AB118" s="122">
        <v>3577.9</v>
      </c>
      <c r="AC118" s="44">
        <v>63.66588902611957</v>
      </c>
      <c r="AD118" s="44">
        <v>3.5</v>
      </c>
      <c r="AE118" s="44">
        <v>31.2</v>
      </c>
      <c r="AF118" s="274"/>
      <c r="AG118" s="90">
        <v>1.32</v>
      </c>
      <c r="AH118" s="53">
        <v>10622</v>
      </c>
      <c r="AI118" s="91">
        <v>119.22</v>
      </c>
      <c r="AJ118" s="91">
        <v>117.73</v>
      </c>
      <c r="AK118" s="44">
        <v>-2.2</v>
      </c>
      <c r="AL118" s="44">
        <v>-0.9</v>
      </c>
      <c r="AM118" s="44">
        <v>-0.9</v>
      </c>
      <c r="AN118" s="44">
        <v>26.86</v>
      </c>
      <c r="AO118" s="44">
        <v>2.4</v>
      </c>
      <c r="AP118" s="44">
        <v>8</v>
      </c>
      <c r="AQ118" s="56">
        <v>1.6</v>
      </c>
      <c r="AR118" s="254" t="s">
        <v>106</v>
      </c>
      <c r="AS118"/>
      <c r="AT118"/>
      <c r="AU118"/>
      <c r="AV118"/>
      <c r="AW118"/>
      <c r="AX118"/>
    </row>
    <row r="119" spans="3:50" ht="24" customHeight="1" hidden="1">
      <c r="C119" s="252" t="s">
        <v>112</v>
      </c>
      <c r="D119" s="86">
        <v>-12.21676108890182</v>
      </c>
      <c r="E119" s="87">
        <v>-14.978631287952851</v>
      </c>
      <c r="F119" s="87">
        <v>-2.48337264289556</v>
      </c>
      <c r="G119" s="44">
        <v>3.58888880350014</v>
      </c>
      <c r="H119" s="44">
        <v>2.5</v>
      </c>
      <c r="I119" s="88" t="s">
        <v>73</v>
      </c>
      <c r="J119" s="101">
        <v>20.5</v>
      </c>
      <c r="K119" s="101">
        <v>29.34111736786113</v>
      </c>
      <c r="L119" s="101">
        <v>2.9534473595206947</v>
      </c>
      <c r="M119" s="95">
        <v>-14</v>
      </c>
      <c r="N119" s="95">
        <v>-13</v>
      </c>
      <c r="O119" s="95">
        <v>-37</v>
      </c>
      <c r="P119" s="95">
        <v>-38</v>
      </c>
      <c r="Q119" s="44">
        <v>2</v>
      </c>
      <c r="R119" s="282">
        <v>93.4</v>
      </c>
      <c r="S119" s="44">
        <v>1.7</v>
      </c>
      <c r="T119" s="282">
        <v>92.5</v>
      </c>
      <c r="U119" s="44">
        <v>-0.2</v>
      </c>
      <c r="V119" s="44">
        <v>0.5</v>
      </c>
      <c r="W119" s="44">
        <v>0.7</v>
      </c>
      <c r="X119" s="122">
        <v>12914.394</v>
      </c>
      <c r="Y119" s="88">
        <v>7.351535377710604</v>
      </c>
      <c r="Z119" s="122">
        <v>10479.252</v>
      </c>
      <c r="AA119" s="88">
        <v>2.136540961528226</v>
      </c>
      <c r="AB119" s="122">
        <v>3382.4</v>
      </c>
      <c r="AC119" s="44">
        <v>25.31120331950207</v>
      </c>
      <c r="AD119" s="44">
        <v>3.3</v>
      </c>
      <c r="AE119" s="44">
        <v>24.2</v>
      </c>
      <c r="AF119" s="272" t="s">
        <v>246</v>
      </c>
      <c r="AG119" s="90">
        <v>1.18</v>
      </c>
      <c r="AH119" s="53">
        <v>9383</v>
      </c>
      <c r="AI119" s="91">
        <v>121.79</v>
      </c>
      <c r="AJ119" s="91">
        <v>120.08</v>
      </c>
      <c r="AK119" s="44">
        <v>-2</v>
      </c>
      <c r="AL119" s="44">
        <v>-0.8</v>
      </c>
      <c r="AM119" s="44">
        <v>-0.9</v>
      </c>
      <c r="AN119" s="44">
        <v>30.45</v>
      </c>
      <c r="AO119" s="44">
        <v>2.4</v>
      </c>
      <c r="AP119" s="44">
        <v>8.1</v>
      </c>
      <c r="AQ119" s="56">
        <v>1.6</v>
      </c>
      <c r="AR119" s="252" t="s">
        <v>112</v>
      </c>
      <c r="AS119"/>
      <c r="AT119"/>
      <c r="AU119"/>
      <c r="AV119"/>
      <c r="AW119"/>
      <c r="AX119"/>
    </row>
    <row r="120" spans="3:50" ht="24" customHeight="1" hidden="1">
      <c r="C120" s="252" t="s">
        <v>126</v>
      </c>
      <c r="D120" s="86">
        <v>-0.5738473316375661</v>
      </c>
      <c r="E120" s="87">
        <v>0.38106172213711886</v>
      </c>
      <c r="F120" s="87">
        <v>-3.363752212994882</v>
      </c>
      <c r="G120" s="44">
        <v>-2.275677906573108</v>
      </c>
      <c r="H120" s="44">
        <v>-1.2</v>
      </c>
      <c r="I120" s="88" t="s">
        <v>73</v>
      </c>
      <c r="J120" s="101">
        <v>22.740776901019217</v>
      </c>
      <c r="K120" s="44">
        <v>51.39164903219972</v>
      </c>
      <c r="L120" s="44">
        <v>-15.40483187720399</v>
      </c>
      <c r="M120" s="95">
        <v>-9</v>
      </c>
      <c r="N120" s="95">
        <v>-16</v>
      </c>
      <c r="O120" s="95">
        <v>-33</v>
      </c>
      <c r="P120" s="95">
        <v>-36</v>
      </c>
      <c r="Q120" s="44">
        <v>-11.6</v>
      </c>
      <c r="R120" s="282">
        <v>93.8</v>
      </c>
      <c r="S120" s="44">
        <v>0.4</v>
      </c>
      <c r="T120" s="282">
        <v>92.3</v>
      </c>
      <c r="U120" s="44">
        <v>-0.2</v>
      </c>
      <c r="V120" s="44">
        <v>-0.6</v>
      </c>
      <c r="W120" s="48">
        <v>-0.5</v>
      </c>
      <c r="X120" s="122">
        <v>13856.899</v>
      </c>
      <c r="Y120" s="88">
        <v>16.203928689161984</v>
      </c>
      <c r="Z120" s="122">
        <v>11281.103</v>
      </c>
      <c r="AA120" s="88">
        <v>9.398136340582838</v>
      </c>
      <c r="AB120" s="122">
        <v>2887.9</v>
      </c>
      <c r="AC120" s="44">
        <v>5.559616931062223</v>
      </c>
      <c r="AD120" s="44">
        <v>2.9</v>
      </c>
      <c r="AE120" s="44">
        <v>20.4</v>
      </c>
      <c r="AF120" s="272" t="s">
        <v>247</v>
      </c>
      <c r="AG120" s="90">
        <v>0.9</v>
      </c>
      <c r="AH120" s="53">
        <v>8579</v>
      </c>
      <c r="AI120" s="91">
        <v>119.37</v>
      </c>
      <c r="AJ120" s="91">
        <v>125.72</v>
      </c>
      <c r="AK120" s="44">
        <v>-1.3</v>
      </c>
      <c r="AL120" s="44">
        <v>-0.5</v>
      </c>
      <c r="AM120" s="44">
        <v>-0.8</v>
      </c>
      <c r="AN120" s="44">
        <v>31.2</v>
      </c>
      <c r="AO120" s="44">
        <v>0.2</v>
      </c>
      <c r="AP120" s="44">
        <v>8.1</v>
      </c>
      <c r="AQ120" s="56">
        <v>0.2</v>
      </c>
      <c r="AR120" s="252" t="s">
        <v>126</v>
      </c>
      <c r="AS120"/>
      <c r="AT120"/>
      <c r="AU120"/>
      <c r="AV120"/>
      <c r="AW120"/>
      <c r="AX120"/>
    </row>
    <row r="121" spans="3:50" ht="24" customHeight="1" hidden="1">
      <c r="C121" s="254" t="s">
        <v>147</v>
      </c>
      <c r="D121" s="86">
        <v>-1.6908639295146486</v>
      </c>
      <c r="E121" s="87">
        <v>-2.6312313704482904</v>
      </c>
      <c r="F121" s="87">
        <v>1.7735789082487798</v>
      </c>
      <c r="G121" s="44">
        <v>8.286555742945609</v>
      </c>
      <c r="H121" s="44">
        <v>0.5</v>
      </c>
      <c r="I121" s="88" t="s">
        <v>73</v>
      </c>
      <c r="J121" s="44">
        <v>10.00802181558899</v>
      </c>
      <c r="K121" s="44">
        <v>22.451622472425115</v>
      </c>
      <c r="L121" s="44">
        <v>-1.7040556328025929</v>
      </c>
      <c r="M121" s="95">
        <v>-10</v>
      </c>
      <c r="N121" s="95">
        <v>-14</v>
      </c>
      <c r="O121" s="95">
        <v>-29</v>
      </c>
      <c r="P121" s="95">
        <v>-36</v>
      </c>
      <c r="Q121" s="44">
        <v>-10.1</v>
      </c>
      <c r="R121" s="285">
        <v>94</v>
      </c>
      <c r="S121" s="44">
        <v>0.2</v>
      </c>
      <c r="T121" s="282">
        <v>90.9</v>
      </c>
      <c r="U121" s="44">
        <v>-1.5</v>
      </c>
      <c r="V121" s="44">
        <v>0.7</v>
      </c>
      <c r="W121" s="44">
        <v>0.5</v>
      </c>
      <c r="X121" s="122">
        <v>12972.342</v>
      </c>
      <c r="Y121" s="88">
        <v>5.003581780756178</v>
      </c>
      <c r="Z121" s="122">
        <v>10988.591</v>
      </c>
      <c r="AA121" s="88">
        <v>8.272700893044089</v>
      </c>
      <c r="AB121" s="122">
        <v>3539</v>
      </c>
      <c r="AC121" s="44">
        <v>-17.534661540253992</v>
      </c>
      <c r="AD121" s="44">
        <v>1.9</v>
      </c>
      <c r="AE121" s="44">
        <v>12.3</v>
      </c>
      <c r="AF121" s="272" t="s">
        <v>160</v>
      </c>
      <c r="AG121" s="90">
        <v>0.7</v>
      </c>
      <c r="AH121" s="53">
        <v>7973</v>
      </c>
      <c r="AI121" s="91">
        <v>119.02</v>
      </c>
      <c r="AJ121" s="91">
        <v>130.96</v>
      </c>
      <c r="AK121" s="44">
        <v>-0.9</v>
      </c>
      <c r="AL121" s="44">
        <v>-0.2</v>
      </c>
      <c r="AM121" s="44">
        <v>-0.7</v>
      </c>
      <c r="AN121" s="44">
        <v>31.04</v>
      </c>
      <c r="AO121" s="44">
        <v>1.7</v>
      </c>
      <c r="AP121" s="44">
        <v>9.9</v>
      </c>
      <c r="AQ121" s="56">
        <v>0.5</v>
      </c>
      <c r="AR121" s="254" t="s">
        <v>147</v>
      </c>
      <c r="AS121"/>
      <c r="AT121"/>
      <c r="AU121"/>
      <c r="AV121"/>
      <c r="AW121"/>
      <c r="AX121"/>
    </row>
    <row r="122" spans="3:50" ht="24" customHeight="1">
      <c r="C122" s="252" t="s">
        <v>224</v>
      </c>
      <c r="D122" s="86">
        <v>6.283235613816316</v>
      </c>
      <c r="E122" s="87">
        <v>4.345300921749271</v>
      </c>
      <c r="F122" s="87">
        <v>15.666499071673542</v>
      </c>
      <c r="G122" s="44">
        <v>-1.1090706690325476</v>
      </c>
      <c r="H122" s="44">
        <v>-1.2</v>
      </c>
      <c r="I122" s="88" t="s">
        <v>73</v>
      </c>
      <c r="J122" s="44">
        <v>13.550848839138311</v>
      </c>
      <c r="K122" s="44">
        <v>16.3550918494292</v>
      </c>
      <c r="L122" s="44">
        <v>7.19371895145899</v>
      </c>
      <c r="M122" s="95">
        <v>-5</v>
      </c>
      <c r="N122" s="95">
        <v>-13</v>
      </c>
      <c r="O122" s="95">
        <v>-2</v>
      </c>
      <c r="P122" s="95">
        <v>-35</v>
      </c>
      <c r="Q122" s="44">
        <v>-9.5</v>
      </c>
      <c r="R122" s="287">
        <v>93.6</v>
      </c>
      <c r="S122" s="44">
        <v>-0.4</v>
      </c>
      <c r="T122" s="282">
        <v>90.5</v>
      </c>
      <c r="U122" s="44">
        <v>-0.4</v>
      </c>
      <c r="V122" s="44">
        <v>0.1</v>
      </c>
      <c r="W122" s="44">
        <v>-0.1</v>
      </c>
      <c r="X122" s="122">
        <v>13338.784</v>
      </c>
      <c r="Y122" s="88">
        <v>2.7366564765308112</v>
      </c>
      <c r="Z122" s="122">
        <v>10983.218</v>
      </c>
      <c r="AA122" s="88">
        <v>6.445550929836699</v>
      </c>
      <c r="AB122" s="122">
        <v>3775.1</v>
      </c>
      <c r="AC122" s="44">
        <f aca="true" t="shared" si="18" ref="AC122:AC128">+AB122/AB118*100-100</f>
        <v>5.511612957321319</v>
      </c>
      <c r="AD122" s="44">
        <v>1.6</v>
      </c>
      <c r="AE122" s="44">
        <v>16.1</v>
      </c>
      <c r="AF122" s="271" t="s">
        <v>239</v>
      </c>
      <c r="AG122" s="90">
        <v>0.82</v>
      </c>
      <c r="AH122" s="53">
        <v>9083.11</v>
      </c>
      <c r="AI122" s="91">
        <v>119.82</v>
      </c>
      <c r="AJ122" s="91">
        <v>137.85</v>
      </c>
      <c r="AK122" s="44">
        <v>-1.1</v>
      </c>
      <c r="AL122" s="44">
        <v>-0.3</v>
      </c>
      <c r="AM122" s="44">
        <v>-0.4</v>
      </c>
      <c r="AN122" s="44">
        <v>30.19</v>
      </c>
      <c r="AO122" s="44">
        <v>3.7</v>
      </c>
      <c r="AP122" s="44">
        <v>7.9</v>
      </c>
      <c r="AQ122" s="56">
        <v>-0.1</v>
      </c>
      <c r="AR122" s="252" t="s">
        <v>224</v>
      </c>
      <c r="AS122"/>
      <c r="AT122"/>
      <c r="AU122"/>
      <c r="AV122"/>
      <c r="AW122"/>
      <c r="AX122"/>
    </row>
    <row r="123" spans="3:50" ht="24" customHeight="1">
      <c r="C123" s="252" t="s">
        <v>149</v>
      </c>
      <c r="D123" s="86">
        <v>1.4705272943268426</v>
      </c>
      <c r="E123" s="87">
        <v>2.530219116751951</v>
      </c>
      <c r="F123" s="87">
        <v>-0.4022195436219249</v>
      </c>
      <c r="G123" s="44">
        <v>1.6756220479609425</v>
      </c>
      <c r="H123" s="44">
        <v>3</v>
      </c>
      <c r="I123" s="88" t="s">
        <v>73</v>
      </c>
      <c r="J123" s="44">
        <v>9.411606415140696</v>
      </c>
      <c r="K123" s="44">
        <v>12.161141716797545</v>
      </c>
      <c r="L123" s="44">
        <v>1.153659787101489</v>
      </c>
      <c r="M123" s="95">
        <v>1</v>
      </c>
      <c r="N123" s="95">
        <v>-13</v>
      </c>
      <c r="O123" s="95">
        <v>-23</v>
      </c>
      <c r="P123" s="95">
        <v>-31</v>
      </c>
      <c r="Q123" s="44">
        <v>-19.1</v>
      </c>
      <c r="R123" s="287">
        <v>94.5</v>
      </c>
      <c r="S123" s="44">
        <v>1</v>
      </c>
      <c r="T123" s="282">
        <v>90.9</v>
      </c>
      <c r="U123" s="44">
        <v>0.4</v>
      </c>
      <c r="V123" s="44">
        <v>0.1</v>
      </c>
      <c r="W123" s="44">
        <v>0.2</v>
      </c>
      <c r="X123" s="122">
        <v>13831.593</v>
      </c>
      <c r="Y123" s="88">
        <v>7.102145094845326</v>
      </c>
      <c r="Z123" s="122">
        <v>11166.198</v>
      </c>
      <c r="AA123" s="88">
        <v>6.555296122280481</v>
      </c>
      <c r="AB123" s="122">
        <v>4519.9</v>
      </c>
      <c r="AC123" s="44">
        <f t="shared" si="18"/>
        <v>33.6299668874172</v>
      </c>
      <c r="AD123" s="44">
        <v>1.8</v>
      </c>
      <c r="AE123" s="44">
        <v>20.6</v>
      </c>
      <c r="AF123" s="276"/>
      <c r="AG123" s="90">
        <f>AG140</f>
        <v>1.38</v>
      </c>
      <c r="AH123" s="53">
        <v>10219.05</v>
      </c>
      <c r="AI123" s="91">
        <v>110.48</v>
      </c>
      <c r="AJ123" s="91">
        <v>129.55</v>
      </c>
      <c r="AK123" s="44">
        <v>-0.7</v>
      </c>
      <c r="AL123" s="44">
        <v>-0.2</v>
      </c>
      <c r="AM123" s="44">
        <v>-0.1</v>
      </c>
      <c r="AN123" s="44">
        <v>29.2</v>
      </c>
      <c r="AO123" s="44">
        <v>7.2</v>
      </c>
      <c r="AP123" s="44">
        <v>9.6</v>
      </c>
      <c r="AQ123" s="56">
        <v>2.6</v>
      </c>
      <c r="AR123" s="252" t="s">
        <v>149</v>
      </c>
      <c r="AS123"/>
      <c r="AT123"/>
      <c r="AU123"/>
      <c r="AV123"/>
      <c r="AW123"/>
      <c r="AX123"/>
    </row>
    <row r="124" spans="3:44" ht="24" customHeight="1">
      <c r="C124" s="253" t="s">
        <v>155</v>
      </c>
      <c r="D124" s="207">
        <v>5.975812798964512</v>
      </c>
      <c r="E124" s="208">
        <v>4.15097091651333</v>
      </c>
      <c r="F124" s="208">
        <v>17.093507872780364</v>
      </c>
      <c r="G124" s="197">
        <v>8.629279190678488</v>
      </c>
      <c r="H124" s="197">
        <v>6</v>
      </c>
      <c r="I124" s="204" t="s">
        <v>73</v>
      </c>
      <c r="J124" s="204">
        <v>16.900527163277317</v>
      </c>
      <c r="K124" s="204">
        <v>4.023747858993886</v>
      </c>
      <c r="L124" s="204">
        <v>37.487307341649654</v>
      </c>
      <c r="M124" s="102">
        <v>7</v>
      </c>
      <c r="N124" s="102">
        <v>0</v>
      </c>
      <c r="O124" s="102">
        <v>-10</v>
      </c>
      <c r="P124" s="102">
        <v>-25</v>
      </c>
      <c r="Q124" s="197">
        <v>-21.2</v>
      </c>
      <c r="R124" s="215">
        <v>98.2</v>
      </c>
      <c r="S124" s="197">
        <v>3.9</v>
      </c>
      <c r="T124" s="283">
        <v>89.8</v>
      </c>
      <c r="U124" s="197">
        <v>-1.2</v>
      </c>
      <c r="V124" s="216">
        <v>1</v>
      </c>
      <c r="W124" s="197">
        <v>1.2</v>
      </c>
      <c r="X124" s="211">
        <v>14405.631</v>
      </c>
      <c r="Y124" s="204">
        <v>3.95999133716714</v>
      </c>
      <c r="Z124" s="211">
        <v>11224.017</v>
      </c>
      <c r="AA124" s="204">
        <v>-0.5060320786008248</v>
      </c>
      <c r="AB124" s="211">
        <v>3932.9</v>
      </c>
      <c r="AC124" s="197">
        <f t="shared" si="18"/>
        <v>36.18546348557777</v>
      </c>
      <c r="AD124" s="197">
        <v>1.5</v>
      </c>
      <c r="AE124" s="197">
        <v>16.7</v>
      </c>
      <c r="AF124" s="277" t="s">
        <v>248</v>
      </c>
      <c r="AG124" s="212">
        <f>AG143</f>
        <v>1.36</v>
      </c>
      <c r="AH124" s="201">
        <v>10676.64</v>
      </c>
      <c r="AI124" s="213">
        <v>106.97</v>
      </c>
      <c r="AJ124" s="213">
        <v>134.91</v>
      </c>
      <c r="AK124" s="197">
        <v>-0.4</v>
      </c>
      <c r="AL124" s="197">
        <v>-0.3</v>
      </c>
      <c r="AM124" s="197">
        <v>0</v>
      </c>
      <c r="AN124" s="197">
        <v>32.52</v>
      </c>
      <c r="AO124" s="197">
        <v>3.6</v>
      </c>
      <c r="AP124" s="197">
        <v>9.9</v>
      </c>
      <c r="AQ124" s="203">
        <v>2.2</v>
      </c>
      <c r="AR124" s="253" t="s">
        <v>155</v>
      </c>
    </row>
    <row r="125" spans="3:44" ht="24" customHeight="1">
      <c r="C125" s="254" t="s">
        <v>225</v>
      </c>
      <c r="D125" s="86">
        <v>10.085029276583498</v>
      </c>
      <c r="E125" s="87">
        <v>4.045026099492205</v>
      </c>
      <c r="F125" s="87">
        <v>22.16142742020388</v>
      </c>
      <c r="G125" s="44">
        <v>-6.275015201675558</v>
      </c>
      <c r="H125" s="44">
        <v>3.4</v>
      </c>
      <c r="I125" s="88" t="s">
        <v>73</v>
      </c>
      <c r="J125" s="88">
        <v>24.6</v>
      </c>
      <c r="K125" s="88">
        <v>24.8</v>
      </c>
      <c r="L125" s="88">
        <v>25.7</v>
      </c>
      <c r="M125" s="105">
        <v>12</v>
      </c>
      <c r="N125" s="95">
        <v>5</v>
      </c>
      <c r="O125" s="95">
        <v>-3</v>
      </c>
      <c r="P125" s="95">
        <v>-20</v>
      </c>
      <c r="Q125" s="88">
        <v>-17.7</v>
      </c>
      <c r="R125" s="103">
        <v>98.9</v>
      </c>
      <c r="S125" s="44">
        <v>0.7</v>
      </c>
      <c r="T125" s="285">
        <v>89.9</v>
      </c>
      <c r="U125" s="44">
        <v>0.1</v>
      </c>
      <c r="V125" s="48">
        <v>0</v>
      </c>
      <c r="W125" s="44">
        <v>0.1</v>
      </c>
      <c r="X125" s="122">
        <f>SUM(X144:X146)</f>
        <v>14484.284714000001</v>
      </c>
      <c r="Y125" s="88">
        <f aca="true" t="shared" si="19" ref="Y125:Y131">+X125/X121*100-100</f>
        <v>11.655125296573289</v>
      </c>
      <c r="Z125" s="122">
        <f>SUM(Z144:Z146)</f>
        <v>11481.748562</v>
      </c>
      <c r="AA125" s="88">
        <f aca="true" t="shared" si="20" ref="AA125:AA131">+Z125/Z121*100-100</f>
        <v>4.4879053374540945</v>
      </c>
      <c r="AB125" s="122">
        <f>SUM(AB144:AB146)</f>
        <v>5069.4</v>
      </c>
      <c r="AC125" s="44">
        <f t="shared" si="18"/>
        <v>43.243854196100585</v>
      </c>
      <c r="AD125" s="44">
        <v>1.7</v>
      </c>
      <c r="AE125" s="44">
        <v>13.8</v>
      </c>
      <c r="AF125" s="271" t="s">
        <v>240</v>
      </c>
      <c r="AG125" s="90">
        <f>AG146</f>
        <v>1.435</v>
      </c>
      <c r="AH125" s="53">
        <v>11715.39</v>
      </c>
      <c r="AI125" s="91">
        <v>103.95</v>
      </c>
      <c r="AJ125" s="91">
        <v>128.21</v>
      </c>
      <c r="AK125" s="44">
        <v>0.1</v>
      </c>
      <c r="AL125" s="44">
        <v>-0.1</v>
      </c>
      <c r="AM125" s="44">
        <v>0</v>
      </c>
      <c r="AN125" s="44">
        <v>35.76</v>
      </c>
      <c r="AO125" s="44">
        <v>4.3</v>
      </c>
      <c r="AP125" s="44">
        <v>9.8</v>
      </c>
      <c r="AQ125" s="56">
        <v>2.8</v>
      </c>
      <c r="AR125" s="254" t="s">
        <v>225</v>
      </c>
    </row>
    <row r="126" spans="3:44" ht="24" customHeight="1">
      <c r="C126" s="252" t="s">
        <v>148</v>
      </c>
      <c r="D126" s="86">
        <v>10.67235387982845</v>
      </c>
      <c r="E126" s="87">
        <v>0.8304315817440511</v>
      </c>
      <c r="F126" s="87">
        <v>41.9588608240463</v>
      </c>
      <c r="G126" s="88">
        <v>7.650497558612585</v>
      </c>
      <c r="H126" s="44">
        <v>5.7</v>
      </c>
      <c r="I126" s="88" t="s">
        <v>73</v>
      </c>
      <c r="J126" s="88">
        <v>34.3</v>
      </c>
      <c r="K126" s="88">
        <v>35.9</v>
      </c>
      <c r="L126" s="88">
        <v>32.2</v>
      </c>
      <c r="M126" s="105">
        <v>22</v>
      </c>
      <c r="N126" s="105">
        <v>9</v>
      </c>
      <c r="O126" s="105">
        <v>2</v>
      </c>
      <c r="P126" s="95">
        <v>-18</v>
      </c>
      <c r="Q126" s="88">
        <v>-21.4</v>
      </c>
      <c r="R126" s="103">
        <v>100.8</v>
      </c>
      <c r="S126" s="44">
        <v>1.9</v>
      </c>
      <c r="T126" s="88">
        <v>90</v>
      </c>
      <c r="U126" s="44">
        <v>0.1</v>
      </c>
      <c r="V126" s="126">
        <v>1.6</v>
      </c>
      <c r="W126" s="60">
        <v>1.6</v>
      </c>
      <c r="X126" s="122">
        <f>SUM(X147:X149)</f>
        <v>15125.171396</v>
      </c>
      <c r="Y126" s="88">
        <f t="shared" si="19"/>
        <v>13.392430644352586</v>
      </c>
      <c r="Z126" s="122">
        <f>SUM(Z147:Z149)</f>
        <v>11973.73669</v>
      </c>
      <c r="AA126" s="88">
        <f t="shared" si="20"/>
        <v>9.018474275936256</v>
      </c>
      <c r="AB126" s="122">
        <v>4541.9</v>
      </c>
      <c r="AC126" s="44">
        <f t="shared" si="18"/>
        <v>20.312044714047303</v>
      </c>
      <c r="AD126" s="44">
        <v>1.9</v>
      </c>
      <c r="AE126" s="44">
        <v>6.1</v>
      </c>
      <c r="AF126" s="276" t="s">
        <v>249</v>
      </c>
      <c r="AG126" s="90">
        <f>AG149</f>
        <v>1.78</v>
      </c>
      <c r="AH126" s="53">
        <v>11858.87</v>
      </c>
      <c r="AI126" s="91">
        <v>108.69</v>
      </c>
      <c r="AJ126" s="91">
        <v>132</v>
      </c>
      <c r="AK126" s="44">
        <v>1.1</v>
      </c>
      <c r="AL126" s="44">
        <v>-0.3</v>
      </c>
      <c r="AM126" s="44">
        <v>-0.2</v>
      </c>
      <c r="AN126" s="44">
        <v>37.05</v>
      </c>
      <c r="AO126" s="44">
        <v>3.5</v>
      </c>
      <c r="AP126" s="44">
        <v>9.6</v>
      </c>
      <c r="AQ126" s="56">
        <v>2.1</v>
      </c>
      <c r="AR126" s="252" t="s">
        <v>148</v>
      </c>
    </row>
    <row r="127" spans="3:44" ht="24" customHeight="1">
      <c r="C127" s="252" t="s">
        <v>149</v>
      </c>
      <c r="D127" s="86">
        <v>14.4</v>
      </c>
      <c r="E127" s="87">
        <v>14.1</v>
      </c>
      <c r="F127" s="87">
        <v>19</v>
      </c>
      <c r="G127" s="44">
        <v>-5.372641297804336</v>
      </c>
      <c r="H127" s="44">
        <v>1.3</v>
      </c>
      <c r="I127" s="88" t="s">
        <v>73</v>
      </c>
      <c r="J127" s="88">
        <v>37.8</v>
      </c>
      <c r="K127" s="88">
        <v>33.4</v>
      </c>
      <c r="L127" s="88">
        <v>58.3</v>
      </c>
      <c r="M127" s="105">
        <v>26</v>
      </c>
      <c r="N127" s="105">
        <v>11</v>
      </c>
      <c r="O127" s="105">
        <v>5</v>
      </c>
      <c r="P127" s="95">
        <v>-17</v>
      </c>
      <c r="Q127" s="88">
        <v>-14.1</v>
      </c>
      <c r="R127" s="103">
        <v>100.7</v>
      </c>
      <c r="S127" s="44">
        <v>-0.1</v>
      </c>
      <c r="T127" s="282">
        <v>91.5</v>
      </c>
      <c r="U127" s="44">
        <v>1.7</v>
      </c>
      <c r="V127" s="48">
        <v>-0.2</v>
      </c>
      <c r="W127" s="44">
        <v>0</v>
      </c>
      <c r="X127" s="122">
        <f>SUM(X150:X152)</f>
        <v>15538.751424999999</v>
      </c>
      <c r="Y127" s="88">
        <f t="shared" si="19"/>
        <v>12.342457047427558</v>
      </c>
      <c r="Z127" s="122">
        <f>SUM(Z150:Z152)</f>
        <v>12623.944282</v>
      </c>
      <c r="AA127" s="88">
        <f t="shared" si="20"/>
        <v>13.054992236390575</v>
      </c>
      <c r="AB127" s="122">
        <f>SUM(AB150:AB152)</f>
        <v>4823</v>
      </c>
      <c r="AC127" s="44">
        <f t="shared" si="18"/>
        <v>6.7059005730215375</v>
      </c>
      <c r="AD127" s="44">
        <v>1.9</v>
      </c>
      <c r="AE127" s="44">
        <v>4.7</v>
      </c>
      <c r="AF127" s="271" t="s">
        <v>241</v>
      </c>
      <c r="AG127" s="90">
        <f>AG152</f>
        <v>1.44</v>
      </c>
      <c r="AH127" s="53">
        <v>10823.57</v>
      </c>
      <c r="AI127" s="91">
        <v>110.92</v>
      </c>
      <c r="AJ127" s="91">
        <v>137.83</v>
      </c>
      <c r="AK127" s="44">
        <v>1.8</v>
      </c>
      <c r="AL127" s="44">
        <v>-0.1</v>
      </c>
      <c r="AM127" s="44">
        <v>-0.2</v>
      </c>
      <c r="AN127" s="44">
        <v>49.64</v>
      </c>
      <c r="AO127" s="44">
        <v>4</v>
      </c>
      <c r="AP127" s="44">
        <v>9.1</v>
      </c>
      <c r="AQ127" s="56">
        <v>1.1</v>
      </c>
      <c r="AR127" s="252" t="s">
        <v>149</v>
      </c>
    </row>
    <row r="128" spans="3:44" ht="24" customHeight="1">
      <c r="C128" s="253" t="s">
        <v>155</v>
      </c>
      <c r="D128" s="207">
        <v>3.5</v>
      </c>
      <c r="E128" s="208">
        <v>5.6</v>
      </c>
      <c r="F128" s="208">
        <v>-0.7</v>
      </c>
      <c r="G128" s="204">
        <v>5.703936783876529</v>
      </c>
      <c r="H128" s="197">
        <v>-0.9</v>
      </c>
      <c r="I128" s="204" t="s">
        <v>73</v>
      </c>
      <c r="J128" s="204">
        <v>17.6</v>
      </c>
      <c r="K128" s="204">
        <v>19.9</v>
      </c>
      <c r="L128" s="204">
        <v>17.9</v>
      </c>
      <c r="M128" s="217">
        <v>22</v>
      </c>
      <c r="N128" s="217">
        <v>11</v>
      </c>
      <c r="O128" s="217">
        <v>5</v>
      </c>
      <c r="P128" s="102">
        <v>-14</v>
      </c>
      <c r="Q128" s="204">
        <v>-8.8</v>
      </c>
      <c r="R128" s="215">
        <v>99.8</v>
      </c>
      <c r="S128" s="197">
        <v>-0.9</v>
      </c>
      <c r="T128" s="283">
        <v>89.5</v>
      </c>
      <c r="U128" s="197">
        <v>-2.2</v>
      </c>
      <c r="V128" s="218">
        <v>0.6</v>
      </c>
      <c r="W128" s="197">
        <v>-0.2</v>
      </c>
      <c r="X128" s="211">
        <f>SUM(X153:X155)</f>
        <v>16021.771559</v>
      </c>
      <c r="Y128" s="204">
        <f t="shared" si="19"/>
        <v>11.218811303718667</v>
      </c>
      <c r="Z128" s="211">
        <f>SUM(Z153:Z155)</f>
        <v>13137.206811999999</v>
      </c>
      <c r="AA128" s="204">
        <f t="shared" si="20"/>
        <v>17.045499948904208</v>
      </c>
      <c r="AB128" s="211">
        <f>SUM(AB153:AB155)</f>
        <v>4184.1</v>
      </c>
      <c r="AC128" s="197">
        <f t="shared" si="18"/>
        <v>6.3871443464110484</v>
      </c>
      <c r="AD128" s="197">
        <v>2</v>
      </c>
      <c r="AE128" s="197">
        <v>4.4</v>
      </c>
      <c r="AF128" s="277" t="s">
        <v>251</v>
      </c>
      <c r="AG128" s="212">
        <f>AG155</f>
        <v>1.435</v>
      </c>
      <c r="AH128" s="201">
        <v>11488.76</v>
      </c>
      <c r="AI128" s="213">
        <v>103.78</v>
      </c>
      <c r="AJ128" s="213">
        <v>140.96</v>
      </c>
      <c r="AK128" s="197">
        <v>2</v>
      </c>
      <c r="AL128" s="197">
        <v>0.5</v>
      </c>
      <c r="AM128" s="197">
        <v>-0.2</v>
      </c>
      <c r="AN128" s="197">
        <v>43.45</v>
      </c>
      <c r="AO128" s="197">
        <v>3.3</v>
      </c>
      <c r="AP128" s="197">
        <v>9.5</v>
      </c>
      <c r="AQ128" s="203">
        <v>1</v>
      </c>
      <c r="AR128" s="253" t="s">
        <v>155</v>
      </c>
    </row>
    <row r="129" spans="3:44" ht="24" customHeight="1">
      <c r="C129" s="254" t="s">
        <v>226</v>
      </c>
      <c r="D129" s="86">
        <v>7.4</v>
      </c>
      <c r="E129" s="87">
        <v>14.4</v>
      </c>
      <c r="F129" s="87">
        <v>-6.2</v>
      </c>
      <c r="G129" s="88">
        <v>0.8</v>
      </c>
      <c r="H129" s="44">
        <v>-1</v>
      </c>
      <c r="I129" s="88" t="s">
        <v>73</v>
      </c>
      <c r="J129" s="44">
        <v>15.8</v>
      </c>
      <c r="K129" s="88">
        <v>12.8</v>
      </c>
      <c r="L129" s="88">
        <v>16.2</v>
      </c>
      <c r="M129" s="105">
        <v>14</v>
      </c>
      <c r="N129" s="105">
        <v>11</v>
      </c>
      <c r="O129" s="105">
        <v>0</v>
      </c>
      <c r="P129" s="95">
        <v>-14</v>
      </c>
      <c r="Q129" s="88">
        <v>-13.4</v>
      </c>
      <c r="R129" s="103">
        <v>101.5</v>
      </c>
      <c r="S129" s="44">
        <v>1.7</v>
      </c>
      <c r="T129" s="282">
        <v>92.3</v>
      </c>
      <c r="U129" s="44">
        <v>3.1</v>
      </c>
      <c r="V129" s="104">
        <v>1.4</v>
      </c>
      <c r="W129" s="60">
        <v>1.4</v>
      </c>
      <c r="X129" s="122">
        <f>SUM(X156:X158)</f>
        <v>15035.063</v>
      </c>
      <c r="Y129" s="88">
        <f t="shared" si="19"/>
        <v>3.802592236174675</v>
      </c>
      <c r="Z129" s="122">
        <f>SUM(Z156:Z158)</f>
        <v>12632.677</v>
      </c>
      <c r="AA129" s="88">
        <f t="shared" si="20"/>
        <v>10.02398225135424</v>
      </c>
      <c r="AB129" s="122">
        <v>4660.7</v>
      </c>
      <c r="AC129" s="44">
        <f>AB129/AB125*100-100</f>
        <v>-8.062098078668072</v>
      </c>
      <c r="AD129" s="44">
        <v>2</v>
      </c>
      <c r="AE129" s="44">
        <v>2.4</v>
      </c>
      <c r="AF129" s="271" t="s">
        <v>242</v>
      </c>
      <c r="AG129" s="90">
        <f>AG158</f>
        <v>1.32</v>
      </c>
      <c r="AH129" s="53">
        <v>11668.95</v>
      </c>
      <c r="AI129" s="91">
        <v>106.97</v>
      </c>
      <c r="AJ129" s="91">
        <v>139.22</v>
      </c>
      <c r="AK129" s="44">
        <v>1.4</v>
      </c>
      <c r="AL129" s="44">
        <v>-0.2</v>
      </c>
      <c r="AM129" s="44">
        <v>-0.4</v>
      </c>
      <c r="AN129" s="44">
        <v>55.4</v>
      </c>
      <c r="AO129" s="44">
        <v>3.8</v>
      </c>
      <c r="AP129" s="44">
        <v>9.9</v>
      </c>
      <c r="AQ129" s="56">
        <v>1.5</v>
      </c>
      <c r="AR129" s="254" t="s">
        <v>226</v>
      </c>
    </row>
    <row r="130" spans="3:44" ht="24" customHeight="1">
      <c r="C130" s="252" t="s">
        <v>148</v>
      </c>
      <c r="D130" s="86">
        <v>7.3</v>
      </c>
      <c r="E130" s="87">
        <v>15</v>
      </c>
      <c r="F130" s="87">
        <v>-5.4</v>
      </c>
      <c r="G130" s="105">
        <v>0.8</v>
      </c>
      <c r="H130" s="44">
        <v>4.7</v>
      </c>
      <c r="I130" s="88" t="s">
        <v>73</v>
      </c>
      <c r="J130" s="88">
        <v>12.9</v>
      </c>
      <c r="K130" s="88">
        <v>16.5</v>
      </c>
      <c r="L130" s="88">
        <v>9.9</v>
      </c>
      <c r="M130" s="105">
        <v>18</v>
      </c>
      <c r="N130" s="105">
        <v>15</v>
      </c>
      <c r="O130" s="105">
        <v>2</v>
      </c>
      <c r="P130" s="60" t="s">
        <v>117</v>
      </c>
      <c r="Q130" s="88">
        <v>-5.2</v>
      </c>
      <c r="R130" s="105">
        <v>101.1</v>
      </c>
      <c r="S130" s="88">
        <v>-0.4</v>
      </c>
      <c r="T130" s="282">
        <v>92.2</v>
      </c>
      <c r="U130" s="44">
        <v>-0.1</v>
      </c>
      <c r="V130" s="44">
        <v>0</v>
      </c>
      <c r="W130" s="104">
        <v>0.2</v>
      </c>
      <c r="X130" s="122">
        <f>SUM(X159:X161)</f>
        <v>15780.377</v>
      </c>
      <c r="Y130" s="88">
        <f t="shared" si="19"/>
        <v>4.331888788865413</v>
      </c>
      <c r="Z130" s="122">
        <f>SUM(Z159:Z161)</f>
        <v>13661.091</v>
      </c>
      <c r="AA130" s="88">
        <f t="shared" si="20"/>
        <v>14.092128077354602</v>
      </c>
      <c r="AB130" s="122">
        <v>4094.7</v>
      </c>
      <c r="AC130" s="44">
        <f>AB130/AB126*100-100</f>
        <v>-9.846099649926245</v>
      </c>
      <c r="AD130" s="44">
        <v>1.7</v>
      </c>
      <c r="AE130" s="44">
        <v>2.3</v>
      </c>
      <c r="AF130" s="276" t="s">
        <v>250</v>
      </c>
      <c r="AG130" s="90">
        <f>AG161</f>
        <v>1.165</v>
      </c>
      <c r="AH130" s="94">
        <v>11584.01</v>
      </c>
      <c r="AI130" s="91">
        <v>110.37</v>
      </c>
      <c r="AJ130" s="91">
        <v>133.56</v>
      </c>
      <c r="AK130" s="44">
        <v>1.7</v>
      </c>
      <c r="AL130" s="44">
        <v>-0.1</v>
      </c>
      <c r="AM130" s="44">
        <v>-0.1</v>
      </c>
      <c r="AN130" s="44">
        <v>56.5</v>
      </c>
      <c r="AO130" s="44">
        <v>3.3</v>
      </c>
      <c r="AP130" s="44">
        <v>10.1</v>
      </c>
      <c r="AQ130" s="56">
        <v>1.2</v>
      </c>
      <c r="AR130" s="252" t="s">
        <v>148</v>
      </c>
    </row>
    <row r="131" spans="3:44" ht="24" customHeight="1">
      <c r="C131" s="252" t="s">
        <v>149</v>
      </c>
      <c r="D131" s="86">
        <v>9.6</v>
      </c>
      <c r="E131" s="87">
        <v>8.8</v>
      </c>
      <c r="F131" s="87">
        <v>10.5</v>
      </c>
      <c r="G131" s="105">
        <v>2.1</v>
      </c>
      <c r="H131" s="44">
        <v>-0.5</v>
      </c>
      <c r="I131" s="88" t="s">
        <v>73</v>
      </c>
      <c r="J131" s="88">
        <v>6.6</v>
      </c>
      <c r="K131" s="88">
        <v>2.7</v>
      </c>
      <c r="L131" s="88">
        <v>17.7</v>
      </c>
      <c r="M131" s="105">
        <v>19</v>
      </c>
      <c r="N131" s="105">
        <v>15</v>
      </c>
      <c r="O131" s="105">
        <v>3</v>
      </c>
      <c r="P131" s="105" t="s">
        <v>129</v>
      </c>
      <c r="Q131" s="88">
        <v>-4.4</v>
      </c>
      <c r="R131" s="105">
        <v>100.9</v>
      </c>
      <c r="S131" s="88">
        <v>-0.2</v>
      </c>
      <c r="T131" s="282">
        <v>94.5</v>
      </c>
      <c r="U131" s="44">
        <v>2.5</v>
      </c>
      <c r="V131" s="104">
        <v>0.2</v>
      </c>
      <c r="W131" s="104">
        <v>0.2</v>
      </c>
      <c r="X131" s="122">
        <f>SUM(X162:X164)</f>
        <v>16682.597999999998</v>
      </c>
      <c r="Y131" s="88">
        <f t="shared" si="19"/>
        <v>7.3612515170278385</v>
      </c>
      <c r="Z131" s="122">
        <f>SUM(Z162:Z164)</f>
        <v>14748.512999999999</v>
      </c>
      <c r="AA131" s="88">
        <f t="shared" si="20"/>
        <v>16.829674391302092</v>
      </c>
      <c r="AB131" s="122">
        <v>4749.2</v>
      </c>
      <c r="AC131" s="44">
        <f>AB131/AB127*100-100</f>
        <v>-1.5301679452622778</v>
      </c>
      <c r="AD131" s="44">
        <v>1.8</v>
      </c>
      <c r="AE131" s="44">
        <v>1.4</v>
      </c>
      <c r="AF131" s="271" t="s">
        <v>243</v>
      </c>
      <c r="AG131" s="93">
        <v>1.475</v>
      </c>
      <c r="AH131" s="94">
        <v>13574.3</v>
      </c>
      <c r="AI131" s="91">
        <v>113.28</v>
      </c>
      <c r="AJ131" s="91">
        <v>136.44</v>
      </c>
      <c r="AK131" s="44">
        <v>1.6</v>
      </c>
      <c r="AL131" s="44">
        <v>-0.3</v>
      </c>
      <c r="AM131" s="44">
        <v>-0.1</v>
      </c>
      <c r="AN131" s="44">
        <v>66.24</v>
      </c>
      <c r="AO131" s="44">
        <v>4.1</v>
      </c>
      <c r="AP131" s="44">
        <v>9.8</v>
      </c>
      <c r="AQ131" s="56">
        <v>2.6</v>
      </c>
      <c r="AR131" s="252" t="s">
        <v>149</v>
      </c>
    </row>
    <row r="132" spans="3:44" ht="24" customHeight="1">
      <c r="C132" s="253" t="s">
        <v>155</v>
      </c>
      <c r="D132" s="207"/>
      <c r="E132" s="208"/>
      <c r="F132" s="208"/>
      <c r="G132" s="217">
        <v>4.1</v>
      </c>
      <c r="H132" s="197">
        <v>2.2</v>
      </c>
      <c r="I132" s="204" t="s">
        <v>73</v>
      </c>
      <c r="J132" s="204"/>
      <c r="K132" s="204"/>
      <c r="L132" s="204"/>
      <c r="M132" s="217">
        <v>21</v>
      </c>
      <c r="N132" s="217">
        <v>17</v>
      </c>
      <c r="O132" s="217">
        <v>7</v>
      </c>
      <c r="P132" s="205" t="s">
        <v>177</v>
      </c>
      <c r="Q132" s="204"/>
      <c r="R132" s="217">
        <v>103.5</v>
      </c>
      <c r="S132" s="197">
        <v>2.6</v>
      </c>
      <c r="T132" s="283">
        <v>94.6</v>
      </c>
      <c r="U132" s="197">
        <v>0.1</v>
      </c>
      <c r="V132" s="218"/>
      <c r="W132" s="205"/>
      <c r="X132" s="211">
        <v>18164.432</v>
      </c>
      <c r="Y132" s="197">
        <v>13.4</v>
      </c>
      <c r="Z132" s="211">
        <v>15838.473</v>
      </c>
      <c r="AA132" s="197">
        <v>20.6</v>
      </c>
      <c r="AB132" s="195">
        <v>4543.4</v>
      </c>
      <c r="AC132" s="197">
        <v>8.6</v>
      </c>
      <c r="AD132" s="197">
        <v>2</v>
      </c>
      <c r="AE132" s="197"/>
      <c r="AF132" s="214"/>
      <c r="AG132" s="212">
        <v>1.47</v>
      </c>
      <c r="AH132" s="201">
        <v>16111.43</v>
      </c>
      <c r="AI132" s="213">
        <v>117.48</v>
      </c>
      <c r="AJ132" s="213">
        <v>139.7</v>
      </c>
      <c r="AK132" s="197">
        <v>2</v>
      </c>
      <c r="AL132" s="197"/>
      <c r="AM132" s="197"/>
      <c r="AN132" s="197">
        <v>61.04</v>
      </c>
      <c r="AO132" s="197">
        <v>1.1</v>
      </c>
      <c r="AP132" s="197">
        <v>9.9</v>
      </c>
      <c r="AQ132" s="203"/>
      <c r="AR132" s="253" t="s">
        <v>155</v>
      </c>
    </row>
    <row r="133" spans="3:44" ht="24" customHeight="1">
      <c r="C133" s="253" t="s">
        <v>227</v>
      </c>
      <c r="D133" s="207"/>
      <c r="E133" s="208"/>
      <c r="F133" s="208"/>
      <c r="G133" s="310" t="s">
        <v>287</v>
      </c>
      <c r="H133" s="197"/>
      <c r="I133" s="204" t="s">
        <v>73</v>
      </c>
      <c r="J133" s="204"/>
      <c r="K133" s="204"/>
      <c r="L133" s="204"/>
      <c r="M133" s="217" t="s">
        <v>174</v>
      </c>
      <c r="N133" s="217" t="s">
        <v>175</v>
      </c>
      <c r="O133" s="217" t="s">
        <v>176</v>
      </c>
      <c r="P133" s="217" t="s">
        <v>178</v>
      </c>
      <c r="Q133" s="204"/>
      <c r="R133" s="217"/>
      <c r="S133" s="197"/>
      <c r="T133" s="209"/>
      <c r="U133" s="197"/>
      <c r="V133" s="218"/>
      <c r="W133" s="205"/>
      <c r="X133" s="211"/>
      <c r="Y133" s="204"/>
      <c r="Z133" s="211"/>
      <c r="AA133" s="204"/>
      <c r="AB133" s="211"/>
      <c r="AC133" s="197"/>
      <c r="AD133" s="197"/>
      <c r="AE133" s="197"/>
      <c r="AF133" s="214"/>
      <c r="AG133" s="212"/>
      <c r="AH133" s="201"/>
      <c r="AI133" s="213"/>
      <c r="AJ133" s="213"/>
      <c r="AK133" s="197"/>
      <c r="AL133" s="197"/>
      <c r="AM133" s="197"/>
      <c r="AN133" s="197"/>
      <c r="AO133" s="197"/>
      <c r="AP133" s="197" t="s">
        <v>290</v>
      </c>
      <c r="AQ133" s="203"/>
      <c r="AR133" s="253" t="s">
        <v>227</v>
      </c>
    </row>
    <row r="134" spans="3:44" ht="24" customHeight="1">
      <c r="C134" s="252"/>
      <c r="D134" s="58"/>
      <c r="E134" s="106"/>
      <c r="F134" s="106"/>
      <c r="G134" s="60"/>
      <c r="H134" s="44"/>
      <c r="I134" s="60"/>
      <c r="J134" s="60"/>
      <c r="K134" s="60"/>
      <c r="L134" s="60"/>
      <c r="M134" s="105"/>
      <c r="N134" s="95"/>
      <c r="O134" s="95"/>
      <c r="P134" s="95"/>
      <c r="Q134" s="95"/>
      <c r="R134" s="107"/>
      <c r="S134" s="107"/>
      <c r="T134" s="44"/>
      <c r="U134" s="44"/>
      <c r="V134" s="104"/>
      <c r="W134" s="60"/>
      <c r="X134" s="122"/>
      <c r="Y134" s="88"/>
      <c r="Z134" s="122"/>
      <c r="AA134" s="88"/>
      <c r="AB134" s="122"/>
      <c r="AC134" s="44"/>
      <c r="AD134" s="44"/>
      <c r="AE134" s="44"/>
      <c r="AF134" s="28"/>
      <c r="AG134" s="90"/>
      <c r="AH134" s="53"/>
      <c r="AI134" s="91"/>
      <c r="AJ134" s="91"/>
      <c r="AK134" s="44"/>
      <c r="AL134" s="44"/>
      <c r="AM134" s="44"/>
      <c r="AN134" s="44"/>
      <c r="AO134" s="44"/>
      <c r="AP134" s="44"/>
      <c r="AQ134" s="56"/>
      <c r="AR134" s="252"/>
    </row>
    <row r="135" spans="3:44" ht="24" customHeight="1" hidden="1">
      <c r="C135" s="254" t="s">
        <v>86</v>
      </c>
      <c r="D135" s="86" t="s">
        <v>13</v>
      </c>
      <c r="E135" s="44" t="s">
        <v>13</v>
      </c>
      <c r="F135" s="44" t="s">
        <v>13</v>
      </c>
      <c r="G135" s="44">
        <v>-3.6</v>
      </c>
      <c r="H135" s="44">
        <v>-5.3</v>
      </c>
      <c r="I135" s="88" t="s">
        <v>74</v>
      </c>
      <c r="J135" s="88" t="s">
        <v>74</v>
      </c>
      <c r="K135" s="88" t="s">
        <v>74</v>
      </c>
      <c r="L135" s="88" t="s">
        <v>74</v>
      </c>
      <c r="M135" s="88" t="s">
        <v>74</v>
      </c>
      <c r="N135" s="88" t="s">
        <v>74</v>
      </c>
      <c r="O135" s="88" t="s">
        <v>74</v>
      </c>
      <c r="P135" s="88" t="s">
        <v>74</v>
      </c>
      <c r="Q135" s="88">
        <v>-7.2</v>
      </c>
      <c r="R135" s="109">
        <v>93.1</v>
      </c>
      <c r="S135" s="44">
        <v>-0.5</v>
      </c>
      <c r="T135" s="110">
        <v>90.8</v>
      </c>
      <c r="U135" s="44">
        <v>-0.1</v>
      </c>
      <c r="V135" s="44">
        <v>0</v>
      </c>
      <c r="W135" s="44">
        <v>-0.1</v>
      </c>
      <c r="X135" s="122">
        <v>4608.993</v>
      </c>
      <c r="Y135" s="88">
        <v>4.730560964913266</v>
      </c>
      <c r="Z135" s="122">
        <v>3780.477</v>
      </c>
      <c r="AA135" s="88">
        <v>5.788148185458482</v>
      </c>
      <c r="AB135" s="122">
        <v>1286.3</v>
      </c>
      <c r="AC135" s="44">
        <v>17.911815931799424</v>
      </c>
      <c r="AD135" s="109">
        <v>1.3</v>
      </c>
      <c r="AE135" s="44">
        <v>11.5</v>
      </c>
      <c r="AF135" s="28"/>
      <c r="AG135" s="111">
        <v>0.61</v>
      </c>
      <c r="AH135" s="94">
        <v>7831.42</v>
      </c>
      <c r="AI135" s="108">
        <v>119.46</v>
      </c>
      <c r="AJ135" s="108">
        <v>133.71</v>
      </c>
      <c r="AK135" s="109">
        <v>-0.8</v>
      </c>
      <c r="AL135" s="109">
        <v>-0.1</v>
      </c>
      <c r="AM135" s="44">
        <v>-0.4</v>
      </c>
      <c r="AN135" s="44">
        <v>29.29</v>
      </c>
      <c r="AO135" s="88" t="s">
        <v>74</v>
      </c>
      <c r="AP135" s="88" t="s">
        <v>74</v>
      </c>
      <c r="AQ135" s="56" t="s">
        <v>13</v>
      </c>
      <c r="AR135" s="254" t="s">
        <v>86</v>
      </c>
    </row>
    <row r="136" spans="3:44" ht="24" customHeight="1" hidden="1">
      <c r="C136" s="254" t="s">
        <v>89</v>
      </c>
      <c r="D136" s="86" t="s">
        <v>13</v>
      </c>
      <c r="E136" s="44" t="s">
        <v>13</v>
      </c>
      <c r="F136" s="44" t="s">
        <v>13</v>
      </c>
      <c r="G136" s="44">
        <v>5.3</v>
      </c>
      <c r="H136" s="44">
        <v>4.5</v>
      </c>
      <c r="I136" s="88" t="s">
        <v>74</v>
      </c>
      <c r="J136" s="88" t="s">
        <v>74</v>
      </c>
      <c r="K136" s="88" t="s">
        <v>74</v>
      </c>
      <c r="L136" s="88" t="s">
        <v>74</v>
      </c>
      <c r="M136" s="88" t="s">
        <v>74</v>
      </c>
      <c r="N136" s="88" t="s">
        <v>74</v>
      </c>
      <c r="O136" s="88" t="s">
        <v>74</v>
      </c>
      <c r="P136" s="88" t="s">
        <v>74</v>
      </c>
      <c r="Q136" s="88">
        <v>-16.1</v>
      </c>
      <c r="R136" s="44">
        <v>94.1</v>
      </c>
      <c r="S136" s="44">
        <v>1.1</v>
      </c>
      <c r="T136" s="109">
        <v>91</v>
      </c>
      <c r="U136" s="44">
        <v>0.2</v>
      </c>
      <c r="V136" s="44">
        <v>0.4</v>
      </c>
      <c r="W136" s="44">
        <v>0.4</v>
      </c>
      <c r="X136" s="122">
        <v>4301.341</v>
      </c>
      <c r="Y136" s="88">
        <v>3.5913310009269708</v>
      </c>
      <c r="Z136" s="122">
        <v>3612.062</v>
      </c>
      <c r="AA136" s="88">
        <v>2.17959594490884</v>
      </c>
      <c r="AB136" s="122">
        <v>1381.4</v>
      </c>
      <c r="AC136" s="44">
        <v>31.800400725121648</v>
      </c>
      <c r="AD136" s="109">
        <v>1.6</v>
      </c>
      <c r="AE136" s="44">
        <v>16.7</v>
      </c>
      <c r="AF136" s="127"/>
      <c r="AG136" s="111">
        <v>0.53</v>
      </c>
      <c r="AH136" s="94">
        <v>8424.51</v>
      </c>
      <c r="AI136" s="108">
        <v>118.63</v>
      </c>
      <c r="AJ136" s="108">
        <v>139.25</v>
      </c>
      <c r="AK136" s="109">
        <v>-1.1</v>
      </c>
      <c r="AL136" s="109">
        <v>-0.2</v>
      </c>
      <c r="AM136" s="44">
        <v>-0.4</v>
      </c>
      <c r="AN136" s="44">
        <v>29.56</v>
      </c>
      <c r="AO136" s="88" t="s">
        <v>74</v>
      </c>
      <c r="AP136" s="88" t="s">
        <v>74</v>
      </c>
      <c r="AQ136" s="56" t="s">
        <v>13</v>
      </c>
      <c r="AR136" s="254" t="s">
        <v>89</v>
      </c>
    </row>
    <row r="137" spans="3:44" ht="24" customHeight="1" hidden="1">
      <c r="C137" s="254" t="s">
        <v>93</v>
      </c>
      <c r="D137" s="86" t="s">
        <v>13</v>
      </c>
      <c r="E137" s="44" t="s">
        <v>13</v>
      </c>
      <c r="F137" s="44" t="s">
        <v>13</v>
      </c>
      <c r="G137" s="44">
        <v>2.4</v>
      </c>
      <c r="H137" s="44">
        <v>4.3</v>
      </c>
      <c r="I137" s="88" t="s">
        <v>74</v>
      </c>
      <c r="J137" s="88" t="s">
        <v>74</v>
      </c>
      <c r="K137" s="88" t="s">
        <v>74</v>
      </c>
      <c r="L137" s="88" t="s">
        <v>74</v>
      </c>
      <c r="M137" s="88" t="s">
        <v>74</v>
      </c>
      <c r="N137" s="88" t="s">
        <v>74</v>
      </c>
      <c r="O137" s="88" t="s">
        <v>74</v>
      </c>
      <c r="P137" s="88" t="s">
        <v>74</v>
      </c>
      <c r="Q137" s="88">
        <v>-4</v>
      </c>
      <c r="R137" s="44">
        <v>93.5</v>
      </c>
      <c r="S137" s="44">
        <v>-0.6</v>
      </c>
      <c r="T137" s="110">
        <v>90.5</v>
      </c>
      <c r="U137" s="44">
        <v>-0.5</v>
      </c>
      <c r="V137" s="44">
        <v>0.1</v>
      </c>
      <c r="W137" s="44">
        <v>0.2</v>
      </c>
      <c r="X137" s="122">
        <v>4428.45</v>
      </c>
      <c r="Y137" s="88">
        <v>-0.044916531992313935</v>
      </c>
      <c r="Z137" s="122">
        <v>3590.679</v>
      </c>
      <c r="AA137" s="88">
        <v>11.87613198637925</v>
      </c>
      <c r="AB137" s="122">
        <v>1107.4</v>
      </c>
      <c r="AC137" s="44">
        <v>-23.03843213565918</v>
      </c>
      <c r="AD137" s="109">
        <v>1.8</v>
      </c>
      <c r="AE137" s="44">
        <v>20.3</v>
      </c>
      <c r="AF137" s="127"/>
      <c r="AG137" s="111">
        <v>0.82</v>
      </c>
      <c r="AH137" s="94">
        <v>9083.11</v>
      </c>
      <c r="AI137" s="108">
        <v>119.82</v>
      </c>
      <c r="AJ137" s="108">
        <v>137.85</v>
      </c>
      <c r="AK137" s="109">
        <v>-1.1</v>
      </c>
      <c r="AL137" s="109">
        <v>-0.4</v>
      </c>
      <c r="AM137" s="44">
        <v>-0.4</v>
      </c>
      <c r="AN137" s="44">
        <v>30.19</v>
      </c>
      <c r="AO137" s="88" t="s">
        <v>74</v>
      </c>
      <c r="AP137" s="88" t="s">
        <v>74</v>
      </c>
      <c r="AQ137" s="56" t="s">
        <v>13</v>
      </c>
      <c r="AR137" s="254" t="s">
        <v>93</v>
      </c>
    </row>
    <row r="138" spans="3:44" ht="24" customHeight="1" hidden="1">
      <c r="C138" s="254" t="s">
        <v>97</v>
      </c>
      <c r="D138" s="86" t="s">
        <v>13</v>
      </c>
      <c r="E138" s="44" t="s">
        <v>13</v>
      </c>
      <c r="F138" s="44" t="s">
        <v>13</v>
      </c>
      <c r="G138" s="44">
        <v>-2.4</v>
      </c>
      <c r="H138" s="44">
        <v>-2.8</v>
      </c>
      <c r="I138" s="88" t="s">
        <v>74</v>
      </c>
      <c r="J138" s="88" t="s">
        <v>74</v>
      </c>
      <c r="K138" s="88" t="s">
        <v>74</v>
      </c>
      <c r="L138" s="88" t="s">
        <v>74</v>
      </c>
      <c r="M138" s="88" t="s">
        <v>74</v>
      </c>
      <c r="N138" s="88" t="s">
        <v>74</v>
      </c>
      <c r="O138" s="88" t="s">
        <v>74</v>
      </c>
      <c r="P138" s="88" t="s">
        <v>74</v>
      </c>
      <c r="Q138" s="88">
        <v>-19.8</v>
      </c>
      <c r="R138" s="44">
        <v>94</v>
      </c>
      <c r="S138" s="97">
        <v>0.5</v>
      </c>
      <c r="T138" s="110">
        <v>91.3</v>
      </c>
      <c r="U138" s="44">
        <v>0.9</v>
      </c>
      <c r="V138" s="44">
        <v>-1.4</v>
      </c>
      <c r="W138" s="44">
        <v>-0.8</v>
      </c>
      <c r="X138" s="122">
        <v>4643.178</v>
      </c>
      <c r="Y138" s="88">
        <v>5.610420981163486</v>
      </c>
      <c r="Z138" s="122">
        <v>3854.004</v>
      </c>
      <c r="AA138" s="88">
        <v>5.5417870007925245</v>
      </c>
      <c r="AB138" s="122">
        <v>1509.6</v>
      </c>
      <c r="AC138" s="44">
        <v>31.509713389668093</v>
      </c>
      <c r="AD138" s="109">
        <v>1.8</v>
      </c>
      <c r="AE138" s="44">
        <v>20.4</v>
      </c>
      <c r="AF138" s="28"/>
      <c r="AG138" s="111">
        <v>0.925</v>
      </c>
      <c r="AH138" s="94">
        <v>9563.21</v>
      </c>
      <c r="AI138" s="108">
        <v>120.11</v>
      </c>
      <c r="AJ138" s="108">
        <v>134.88</v>
      </c>
      <c r="AK138" s="109">
        <v>-0.8</v>
      </c>
      <c r="AL138" s="109">
        <v>-0.2</v>
      </c>
      <c r="AM138" s="44">
        <v>-0.2</v>
      </c>
      <c r="AN138" s="44">
        <v>30.54</v>
      </c>
      <c r="AO138" s="88" t="s">
        <v>74</v>
      </c>
      <c r="AP138" s="88" t="s">
        <v>74</v>
      </c>
      <c r="AQ138" s="56" t="s">
        <v>13</v>
      </c>
      <c r="AR138" s="254" t="s">
        <v>97</v>
      </c>
    </row>
    <row r="139" spans="3:44" ht="24" customHeight="1" hidden="1">
      <c r="C139" s="254" t="s">
        <v>100</v>
      </c>
      <c r="D139" s="86" t="s">
        <v>13</v>
      </c>
      <c r="E139" s="44" t="s">
        <v>13</v>
      </c>
      <c r="F139" s="44" t="s">
        <v>13</v>
      </c>
      <c r="G139" s="44">
        <v>-1.9</v>
      </c>
      <c r="H139" s="44">
        <v>0.9</v>
      </c>
      <c r="I139" s="88" t="s">
        <v>74</v>
      </c>
      <c r="J139" s="88" t="s">
        <v>74</v>
      </c>
      <c r="K139" s="88" t="s">
        <v>74</v>
      </c>
      <c r="L139" s="88" t="s">
        <v>74</v>
      </c>
      <c r="M139" s="88" t="s">
        <v>74</v>
      </c>
      <c r="N139" s="88" t="s">
        <v>74</v>
      </c>
      <c r="O139" s="88" t="s">
        <v>74</v>
      </c>
      <c r="P139" s="88" t="s">
        <v>74</v>
      </c>
      <c r="Q139" s="88">
        <v>-19.8</v>
      </c>
      <c r="R139" s="88">
        <v>93</v>
      </c>
      <c r="S139" s="112">
        <v>-1.1</v>
      </c>
      <c r="T139" s="110">
        <v>90.6</v>
      </c>
      <c r="U139" s="109">
        <v>-0.8</v>
      </c>
      <c r="V139" s="44">
        <v>1.5</v>
      </c>
      <c r="W139" s="44">
        <v>0.5</v>
      </c>
      <c r="X139" s="122">
        <v>4329.863776</v>
      </c>
      <c r="Y139" s="88">
        <v>6.433881734922409</v>
      </c>
      <c r="Z139" s="122">
        <v>3551.402162</v>
      </c>
      <c r="AA139" s="88">
        <v>3.5726828371957</v>
      </c>
      <c r="AB139" s="122">
        <v>1414.3</v>
      </c>
      <c r="AC139" s="44">
        <v>30.977958881274304</v>
      </c>
      <c r="AD139" s="109">
        <v>2</v>
      </c>
      <c r="AE139" s="109">
        <v>20.5</v>
      </c>
      <c r="AF139" s="28"/>
      <c r="AG139" s="111">
        <v>1.47</v>
      </c>
      <c r="AH139" s="94">
        <v>10343.55</v>
      </c>
      <c r="AI139" s="108">
        <v>117.13</v>
      </c>
      <c r="AJ139" s="108">
        <v>128.59</v>
      </c>
      <c r="AK139" s="109">
        <v>-0.7</v>
      </c>
      <c r="AL139" s="109">
        <v>-0.3</v>
      </c>
      <c r="AM139" s="44">
        <v>-0.1</v>
      </c>
      <c r="AN139" s="44">
        <v>31.57</v>
      </c>
      <c r="AO139" s="88" t="s">
        <v>74</v>
      </c>
      <c r="AP139" s="88" t="s">
        <v>74</v>
      </c>
      <c r="AQ139" s="56" t="s">
        <v>13</v>
      </c>
      <c r="AR139" s="254" t="s">
        <v>100</v>
      </c>
    </row>
    <row r="140" spans="3:44" ht="24" customHeight="1" hidden="1">
      <c r="C140" s="254" t="s">
        <v>105</v>
      </c>
      <c r="D140" s="86" t="s">
        <v>13</v>
      </c>
      <c r="E140" s="44" t="s">
        <v>13</v>
      </c>
      <c r="F140" s="44" t="s">
        <v>13</v>
      </c>
      <c r="G140" s="44">
        <v>-1.7516992208558122</v>
      </c>
      <c r="H140" s="44">
        <v>3.1</v>
      </c>
      <c r="I140" s="88" t="s">
        <v>74</v>
      </c>
      <c r="J140" s="88" t="s">
        <v>74</v>
      </c>
      <c r="K140" s="88" t="s">
        <v>74</v>
      </c>
      <c r="L140" s="88" t="s">
        <v>74</v>
      </c>
      <c r="M140" s="88" t="s">
        <v>74</v>
      </c>
      <c r="N140" s="88" t="s">
        <v>74</v>
      </c>
      <c r="O140" s="88" t="s">
        <v>74</v>
      </c>
      <c r="P140" s="88" t="s">
        <v>74</v>
      </c>
      <c r="Q140" s="88">
        <v>-17.4</v>
      </c>
      <c r="R140" s="88">
        <v>96.4</v>
      </c>
      <c r="S140" s="112">
        <v>3.7</v>
      </c>
      <c r="T140" s="110">
        <v>90.9</v>
      </c>
      <c r="U140" s="109">
        <v>0.3</v>
      </c>
      <c r="V140" s="44">
        <v>0.8</v>
      </c>
      <c r="W140" s="44">
        <v>1.2</v>
      </c>
      <c r="X140" s="122">
        <v>4858.550901</v>
      </c>
      <c r="Y140" s="88">
        <v>9.186954193258686</v>
      </c>
      <c r="Z140" s="122">
        <v>3760.791874</v>
      </c>
      <c r="AA140" s="88">
        <v>10.653319073955458</v>
      </c>
      <c r="AB140" s="122">
        <v>1595.9</v>
      </c>
      <c r="AC140" s="44">
        <v>38.20905862994718</v>
      </c>
      <c r="AD140" s="109">
        <v>1.8</v>
      </c>
      <c r="AE140" s="109">
        <v>20.9</v>
      </c>
      <c r="AF140" s="28"/>
      <c r="AG140" s="111">
        <v>1.38</v>
      </c>
      <c r="AH140" s="94">
        <v>10219.05</v>
      </c>
      <c r="AI140" s="108">
        <v>110.48</v>
      </c>
      <c r="AJ140" s="108">
        <v>129.55</v>
      </c>
      <c r="AK140" s="109">
        <v>-0.6</v>
      </c>
      <c r="AL140" s="109">
        <v>-0.2</v>
      </c>
      <c r="AM140" s="44">
        <v>-0.1</v>
      </c>
      <c r="AN140" s="44">
        <v>29.2</v>
      </c>
      <c r="AO140" s="88" t="s">
        <v>74</v>
      </c>
      <c r="AP140" s="88" t="s">
        <v>74</v>
      </c>
      <c r="AQ140" s="56" t="s">
        <v>13</v>
      </c>
      <c r="AR140" s="254" t="s">
        <v>105</v>
      </c>
    </row>
    <row r="141" spans="3:44" ht="24" customHeight="1" hidden="1">
      <c r="C141" s="254" t="s">
        <v>7</v>
      </c>
      <c r="D141" s="86" t="s">
        <v>13</v>
      </c>
      <c r="E141" s="44" t="s">
        <v>13</v>
      </c>
      <c r="F141" s="44" t="s">
        <v>13</v>
      </c>
      <c r="G141" s="44">
        <v>17.52002185831512</v>
      </c>
      <c r="H141" s="44">
        <v>4.2</v>
      </c>
      <c r="I141" s="88" t="s">
        <v>74</v>
      </c>
      <c r="J141" s="88" t="s">
        <v>74</v>
      </c>
      <c r="K141" s="88" t="s">
        <v>74</v>
      </c>
      <c r="L141" s="88" t="s">
        <v>74</v>
      </c>
      <c r="M141" s="88" t="s">
        <v>74</v>
      </c>
      <c r="N141" s="88" t="s">
        <v>74</v>
      </c>
      <c r="O141" s="88" t="s">
        <v>74</v>
      </c>
      <c r="P141" s="88" t="s">
        <v>74</v>
      </c>
      <c r="Q141" s="88">
        <v>-20.9</v>
      </c>
      <c r="R141" s="88">
        <v>97.5</v>
      </c>
      <c r="S141" s="112">
        <v>1.1</v>
      </c>
      <c r="T141" s="110">
        <v>90.6</v>
      </c>
      <c r="U141" s="109">
        <v>-0.3</v>
      </c>
      <c r="V141" s="44">
        <v>0.8</v>
      </c>
      <c r="W141" s="44">
        <v>0.7</v>
      </c>
      <c r="X141" s="122">
        <v>4900.483442</v>
      </c>
      <c r="Y141" s="88">
        <v>5.396724817917203</v>
      </c>
      <c r="Z141" s="122">
        <v>3830.868789</v>
      </c>
      <c r="AA141" s="88">
        <v>1.9490798734760943</v>
      </c>
      <c r="AB141" s="122">
        <v>1244.6</v>
      </c>
      <c r="AC141" s="44">
        <v>37.2</v>
      </c>
      <c r="AD141" s="109">
        <v>1.5</v>
      </c>
      <c r="AE141" s="109">
        <v>20.6</v>
      </c>
      <c r="AF141" s="28"/>
      <c r="AG141" s="111">
        <v>1.465</v>
      </c>
      <c r="AH141" s="94">
        <v>10559.59</v>
      </c>
      <c r="AI141" s="108">
        <v>108.99</v>
      </c>
      <c r="AJ141" s="108">
        <v>126.26</v>
      </c>
      <c r="AK141" s="109">
        <v>-0.5</v>
      </c>
      <c r="AL141" s="109">
        <v>0</v>
      </c>
      <c r="AM141" s="44">
        <v>0.1</v>
      </c>
      <c r="AN141" s="44">
        <v>29.11</v>
      </c>
      <c r="AO141" s="88" t="s">
        <v>74</v>
      </c>
      <c r="AP141" s="88" t="s">
        <v>74</v>
      </c>
      <c r="AQ141" s="56" t="s">
        <v>13</v>
      </c>
      <c r="AR141" s="254" t="s">
        <v>7</v>
      </c>
    </row>
    <row r="142" spans="3:44" ht="24" customHeight="1" hidden="1">
      <c r="C142" s="254" t="s">
        <v>114</v>
      </c>
      <c r="D142" s="86" t="s">
        <v>13</v>
      </c>
      <c r="E142" s="44" t="s">
        <v>13</v>
      </c>
      <c r="F142" s="44" t="s">
        <v>13</v>
      </c>
      <c r="G142" s="44">
        <v>-12.586209196536956</v>
      </c>
      <c r="H142" s="44">
        <v>-1.2</v>
      </c>
      <c r="I142" s="88" t="s">
        <v>74</v>
      </c>
      <c r="J142" s="88" t="s">
        <v>74</v>
      </c>
      <c r="K142" s="88" t="s">
        <v>74</v>
      </c>
      <c r="L142" s="88" t="s">
        <v>74</v>
      </c>
      <c r="M142" s="88" t="s">
        <v>74</v>
      </c>
      <c r="N142" s="88" t="s">
        <v>74</v>
      </c>
      <c r="O142" s="88" t="s">
        <v>74</v>
      </c>
      <c r="P142" s="88" t="s">
        <v>74</v>
      </c>
      <c r="Q142" s="88">
        <v>-22.3</v>
      </c>
      <c r="R142" s="88">
        <v>98.8</v>
      </c>
      <c r="S142" s="112">
        <v>1.3</v>
      </c>
      <c r="T142" s="109">
        <v>91.6</v>
      </c>
      <c r="U142" s="109">
        <v>1.1</v>
      </c>
      <c r="V142" s="44">
        <v>-1.2</v>
      </c>
      <c r="W142" s="44">
        <v>-0.7</v>
      </c>
      <c r="X142" s="122">
        <v>4547.423083</v>
      </c>
      <c r="Y142" s="88">
        <v>-1.9890933635665249</v>
      </c>
      <c r="Z142" s="122">
        <v>3557.493736</v>
      </c>
      <c r="AA142" s="88">
        <v>-5.135867574948222</v>
      </c>
      <c r="AB142" s="122">
        <v>1491.7</v>
      </c>
      <c r="AC142" s="44">
        <v>33.4</v>
      </c>
      <c r="AD142" s="109">
        <v>1.6</v>
      </c>
      <c r="AE142" s="109">
        <v>16.7</v>
      </c>
      <c r="AF142" s="28"/>
      <c r="AG142" s="111">
        <v>1.31</v>
      </c>
      <c r="AH142" s="94">
        <v>10100.57</v>
      </c>
      <c r="AI142" s="108">
        <v>109.34</v>
      </c>
      <c r="AJ142" s="178">
        <v>131.35</v>
      </c>
      <c r="AK142" s="109">
        <v>-0.5</v>
      </c>
      <c r="AL142" s="109">
        <v>-0.5</v>
      </c>
      <c r="AM142" s="44">
        <v>-0.1</v>
      </c>
      <c r="AN142" s="44">
        <v>30.41</v>
      </c>
      <c r="AO142" s="88" t="s">
        <v>74</v>
      </c>
      <c r="AP142" s="88" t="s">
        <v>74</v>
      </c>
      <c r="AQ142" s="56" t="s">
        <v>13</v>
      </c>
      <c r="AR142" s="254" t="s">
        <v>114</v>
      </c>
    </row>
    <row r="143" spans="3:44" ht="24" customHeight="1" hidden="1">
      <c r="C143" s="265" t="s">
        <v>9</v>
      </c>
      <c r="D143" s="143" t="s">
        <v>13</v>
      </c>
      <c r="E143" s="129" t="s">
        <v>13</v>
      </c>
      <c r="F143" s="129" t="s">
        <v>13</v>
      </c>
      <c r="G143" s="129">
        <v>8.277268604914795</v>
      </c>
      <c r="H143" s="129">
        <v>0.5</v>
      </c>
      <c r="I143" s="144" t="s">
        <v>74</v>
      </c>
      <c r="J143" s="144" t="s">
        <v>74</v>
      </c>
      <c r="K143" s="144" t="s">
        <v>74</v>
      </c>
      <c r="L143" s="144" t="s">
        <v>74</v>
      </c>
      <c r="M143" s="144" t="s">
        <v>74</v>
      </c>
      <c r="N143" s="144" t="s">
        <v>74</v>
      </c>
      <c r="O143" s="144" t="s">
        <v>74</v>
      </c>
      <c r="P143" s="144" t="s">
        <v>74</v>
      </c>
      <c r="Q143" s="144">
        <v>-20.3</v>
      </c>
      <c r="R143" s="144">
        <v>98.2</v>
      </c>
      <c r="S143" s="145">
        <v>-0.6</v>
      </c>
      <c r="T143" s="146">
        <v>89.8</v>
      </c>
      <c r="U143" s="147">
        <v>-2</v>
      </c>
      <c r="V143" s="129">
        <v>0</v>
      </c>
      <c r="W143" s="129">
        <v>-0.2</v>
      </c>
      <c r="X143" s="148">
        <v>4957.724675</v>
      </c>
      <c r="Y143" s="144">
        <v>8.540457324298401</v>
      </c>
      <c r="Z143" s="148">
        <v>3835.654487</v>
      </c>
      <c r="AA143" s="144">
        <v>1.65039242558953</v>
      </c>
      <c r="AB143" s="148">
        <v>1196.6</v>
      </c>
      <c r="AC143" s="129">
        <v>38.7</v>
      </c>
      <c r="AD143" s="147">
        <v>1.5</v>
      </c>
      <c r="AE143" s="147">
        <v>13.2</v>
      </c>
      <c r="AF143" s="28"/>
      <c r="AG143" s="149">
        <v>1.36</v>
      </c>
      <c r="AH143" s="150">
        <v>10676.64</v>
      </c>
      <c r="AI143" s="151">
        <v>106.97</v>
      </c>
      <c r="AJ143" s="179">
        <v>134.91</v>
      </c>
      <c r="AK143" s="147">
        <v>-0.2</v>
      </c>
      <c r="AL143" s="147">
        <v>-0.4</v>
      </c>
      <c r="AM143" s="129">
        <v>0</v>
      </c>
      <c r="AN143" s="129">
        <v>32.52</v>
      </c>
      <c r="AO143" s="144" t="s">
        <v>74</v>
      </c>
      <c r="AP143" s="144" t="s">
        <v>74</v>
      </c>
      <c r="AQ143" s="135" t="s">
        <v>13</v>
      </c>
      <c r="AR143" s="265" t="s">
        <v>9</v>
      </c>
    </row>
    <row r="144" spans="3:44" ht="24" customHeight="1" hidden="1">
      <c r="C144" s="264" t="s">
        <v>63</v>
      </c>
      <c r="D144" s="152" t="s">
        <v>13</v>
      </c>
      <c r="E144" s="136" t="s">
        <v>13</v>
      </c>
      <c r="F144" s="136" t="s">
        <v>13</v>
      </c>
      <c r="G144" s="136">
        <v>-7.114172875598868</v>
      </c>
      <c r="H144" s="136">
        <v>7.5</v>
      </c>
      <c r="I144" s="153" t="s">
        <v>74</v>
      </c>
      <c r="J144" s="153" t="s">
        <v>74</v>
      </c>
      <c r="K144" s="153" t="s">
        <v>74</v>
      </c>
      <c r="L144" s="153" t="s">
        <v>74</v>
      </c>
      <c r="M144" s="153" t="s">
        <v>74</v>
      </c>
      <c r="N144" s="153" t="s">
        <v>74</v>
      </c>
      <c r="O144" s="153" t="s">
        <v>74</v>
      </c>
      <c r="P144" s="153" t="s">
        <v>74</v>
      </c>
      <c r="Q144" s="153">
        <v>-18.2</v>
      </c>
      <c r="R144" s="153">
        <v>101</v>
      </c>
      <c r="S144" s="154">
        <v>2.9</v>
      </c>
      <c r="T144" s="155">
        <v>89.1</v>
      </c>
      <c r="U144" s="156">
        <v>-0.8</v>
      </c>
      <c r="V144" s="156">
        <v>2</v>
      </c>
      <c r="W144" s="156">
        <v>2.2</v>
      </c>
      <c r="X144" s="157">
        <v>4274.217072</v>
      </c>
      <c r="Y144" s="153">
        <v>11.265694507330409</v>
      </c>
      <c r="Z144" s="157">
        <v>3785.937084</v>
      </c>
      <c r="AA144" s="153">
        <v>1.0843898389564401</v>
      </c>
      <c r="AB144" s="157">
        <v>1078.5</v>
      </c>
      <c r="AC144" s="136">
        <v>140.6</v>
      </c>
      <c r="AD144" s="156">
        <v>1.6</v>
      </c>
      <c r="AE144" s="156">
        <v>13.6</v>
      </c>
      <c r="AF144" s="185"/>
      <c r="AG144" s="158">
        <v>1.32</v>
      </c>
      <c r="AH144" s="159">
        <v>10783.61</v>
      </c>
      <c r="AI144" s="160">
        <v>105.88</v>
      </c>
      <c r="AJ144" s="180">
        <v>131.95</v>
      </c>
      <c r="AK144" s="156">
        <v>0</v>
      </c>
      <c r="AL144" s="156">
        <v>-0.3</v>
      </c>
      <c r="AM144" s="136">
        <v>-0.1</v>
      </c>
      <c r="AN144" s="136">
        <v>33.05</v>
      </c>
      <c r="AO144" s="153" t="s">
        <v>74</v>
      </c>
      <c r="AP144" s="153" t="s">
        <v>74</v>
      </c>
      <c r="AQ144" s="142" t="s">
        <v>13</v>
      </c>
      <c r="AR144" s="264" t="s">
        <v>63</v>
      </c>
    </row>
    <row r="145" spans="3:44" ht="24" customHeight="1" hidden="1">
      <c r="C145" s="254" t="s">
        <v>125</v>
      </c>
      <c r="D145" s="86" t="s">
        <v>13</v>
      </c>
      <c r="E145" s="44" t="s">
        <v>13</v>
      </c>
      <c r="F145" s="44" t="s">
        <v>13</v>
      </c>
      <c r="G145" s="44">
        <v>2.1958251143433074</v>
      </c>
      <c r="H145" s="44">
        <v>-2.8</v>
      </c>
      <c r="I145" s="88" t="s">
        <v>74</v>
      </c>
      <c r="J145" s="88" t="s">
        <v>74</v>
      </c>
      <c r="K145" s="88" t="s">
        <v>74</v>
      </c>
      <c r="L145" s="88" t="s">
        <v>74</v>
      </c>
      <c r="M145" s="88" t="s">
        <v>74</v>
      </c>
      <c r="N145" s="88" t="s">
        <v>74</v>
      </c>
      <c r="O145" s="88" t="s">
        <v>74</v>
      </c>
      <c r="P145" s="88" t="s">
        <v>74</v>
      </c>
      <c r="Q145" s="88">
        <v>-20.3</v>
      </c>
      <c r="R145" s="105">
        <v>97.2</v>
      </c>
      <c r="S145" s="112">
        <v>-3.8</v>
      </c>
      <c r="T145" s="110">
        <v>89.7</v>
      </c>
      <c r="U145" s="109">
        <v>0.7</v>
      </c>
      <c r="V145" s="109">
        <v>-3.1</v>
      </c>
      <c r="W145" s="109">
        <v>-3.4</v>
      </c>
      <c r="X145" s="122">
        <v>4767.653991</v>
      </c>
      <c r="Y145" s="44">
        <v>10.240991415023132</v>
      </c>
      <c r="Z145" s="122">
        <v>3371.97682</v>
      </c>
      <c r="AA145" s="88">
        <v>-0.7533771687252937</v>
      </c>
      <c r="AB145" s="122">
        <v>2149.4</v>
      </c>
      <c r="AC145" s="44">
        <v>45.7</v>
      </c>
      <c r="AD145" s="109">
        <v>1.7</v>
      </c>
      <c r="AE145" s="110">
        <v>16.2</v>
      </c>
      <c r="AF145" s="28"/>
      <c r="AG145" s="111">
        <v>1.22</v>
      </c>
      <c r="AH145" s="94">
        <v>11041.92</v>
      </c>
      <c r="AI145" s="108">
        <v>109.08</v>
      </c>
      <c r="AJ145" s="178">
        <v>135.61</v>
      </c>
      <c r="AK145" s="109">
        <v>0</v>
      </c>
      <c r="AL145" s="109">
        <v>0</v>
      </c>
      <c r="AM145" s="44">
        <v>0</v>
      </c>
      <c r="AN145" s="44">
        <v>36.16</v>
      </c>
      <c r="AO145" s="88" t="s">
        <v>74</v>
      </c>
      <c r="AP145" s="88" t="s">
        <v>74</v>
      </c>
      <c r="AQ145" s="56" t="s">
        <v>13</v>
      </c>
      <c r="AR145" s="254" t="s">
        <v>125</v>
      </c>
    </row>
    <row r="146" spans="3:44" ht="24" customHeight="1" hidden="1">
      <c r="C146" s="254" t="s">
        <v>128</v>
      </c>
      <c r="D146" s="86" t="s">
        <v>13</v>
      </c>
      <c r="E146" s="44" t="s">
        <v>13</v>
      </c>
      <c r="F146" s="44" t="s">
        <v>13</v>
      </c>
      <c r="G146" s="44">
        <v>-3.6114410554447858</v>
      </c>
      <c r="H146" s="44">
        <v>-5.5</v>
      </c>
      <c r="I146" s="88" t="s">
        <v>74</v>
      </c>
      <c r="J146" s="88" t="s">
        <v>74</v>
      </c>
      <c r="K146" s="88" t="s">
        <v>74</v>
      </c>
      <c r="L146" s="88" t="s">
        <v>74</v>
      </c>
      <c r="M146" s="88" t="s">
        <v>74</v>
      </c>
      <c r="N146" s="88" t="s">
        <v>74</v>
      </c>
      <c r="O146" s="88" t="s">
        <v>74</v>
      </c>
      <c r="P146" s="88" t="s">
        <v>74</v>
      </c>
      <c r="Q146" s="88">
        <v>-14.8</v>
      </c>
      <c r="R146" s="105">
        <v>98.4</v>
      </c>
      <c r="S146" s="112">
        <v>1.2</v>
      </c>
      <c r="T146" s="109">
        <v>89.9</v>
      </c>
      <c r="U146" s="109">
        <v>0.2</v>
      </c>
      <c r="V146" s="109">
        <v>1.6</v>
      </c>
      <c r="W146" s="109">
        <v>1.8</v>
      </c>
      <c r="X146" s="122">
        <v>5442.413651</v>
      </c>
      <c r="Y146" s="44">
        <v>13.238889628615922</v>
      </c>
      <c r="Z146" s="122">
        <v>4323.834658</v>
      </c>
      <c r="AA146" s="44">
        <v>12.43312580986067</v>
      </c>
      <c r="AB146" s="122">
        <v>1841.5</v>
      </c>
      <c r="AC146" s="44">
        <v>14</v>
      </c>
      <c r="AD146" s="109">
        <v>1.7</v>
      </c>
      <c r="AE146" s="110">
        <v>11.9</v>
      </c>
      <c r="AF146" s="28" t="s">
        <v>101</v>
      </c>
      <c r="AG146" s="93">
        <v>1.435</v>
      </c>
      <c r="AH146" s="94">
        <v>11715.39</v>
      </c>
      <c r="AI146" s="108">
        <v>103.95</v>
      </c>
      <c r="AJ146" s="178">
        <v>128.21</v>
      </c>
      <c r="AK146" s="109">
        <v>0.2</v>
      </c>
      <c r="AL146" s="109">
        <v>-0.1</v>
      </c>
      <c r="AM146" s="44">
        <v>-0.1</v>
      </c>
      <c r="AN146" s="44">
        <v>35.76</v>
      </c>
      <c r="AO146" s="88" t="s">
        <v>74</v>
      </c>
      <c r="AP146" s="88" t="s">
        <v>74</v>
      </c>
      <c r="AQ146" s="56" t="s">
        <v>13</v>
      </c>
      <c r="AR146" s="254" t="s">
        <v>128</v>
      </c>
    </row>
    <row r="147" spans="3:44" ht="24" customHeight="1" hidden="1">
      <c r="C147" s="254" t="s">
        <v>157</v>
      </c>
      <c r="D147" s="86" t="s">
        <v>13</v>
      </c>
      <c r="E147" s="44" t="s">
        <v>13</v>
      </c>
      <c r="F147" s="44" t="s">
        <v>13</v>
      </c>
      <c r="G147" s="44">
        <v>9.789661193551979</v>
      </c>
      <c r="H147" s="44">
        <v>9.9</v>
      </c>
      <c r="I147" s="88" t="s">
        <v>74</v>
      </c>
      <c r="J147" s="88" t="s">
        <v>74</v>
      </c>
      <c r="K147" s="88" t="s">
        <v>74</v>
      </c>
      <c r="L147" s="88" t="s">
        <v>74</v>
      </c>
      <c r="M147" s="88" t="s">
        <v>74</v>
      </c>
      <c r="N147" s="88" t="s">
        <v>74</v>
      </c>
      <c r="O147" s="88" t="s">
        <v>74</v>
      </c>
      <c r="P147" s="88" t="s">
        <v>74</v>
      </c>
      <c r="Q147" s="88">
        <v>-17.3</v>
      </c>
      <c r="R147" s="88">
        <v>101</v>
      </c>
      <c r="S147" s="112">
        <v>2.6</v>
      </c>
      <c r="T147" s="109">
        <v>91.2</v>
      </c>
      <c r="U147" s="109">
        <v>1.4</v>
      </c>
      <c r="V147" s="109">
        <v>2</v>
      </c>
      <c r="W147" s="109">
        <v>2</v>
      </c>
      <c r="X147" s="122">
        <v>5106.308596</v>
      </c>
      <c r="Y147" s="44">
        <f aca="true" t="shared" si="21" ref="Y147:Y168">+X147/X135*100-100</f>
        <v>10.790113935950856</v>
      </c>
      <c r="Z147" s="122">
        <v>4031.56286</v>
      </c>
      <c r="AA147" s="44">
        <f>+Z147/Z135*100-100</f>
        <v>6.641644956443329</v>
      </c>
      <c r="AB147" s="122">
        <v>1546.7</v>
      </c>
      <c r="AC147" s="44">
        <v>20.2</v>
      </c>
      <c r="AD147" s="109">
        <v>1.9</v>
      </c>
      <c r="AE147" s="110">
        <v>6.6</v>
      </c>
      <c r="AF147" s="28" t="s">
        <v>102</v>
      </c>
      <c r="AG147" s="93">
        <v>1.535</v>
      </c>
      <c r="AH147" s="94">
        <v>11761.79</v>
      </c>
      <c r="AI147" s="108">
        <v>110.44</v>
      </c>
      <c r="AJ147" s="178">
        <v>131.96</v>
      </c>
      <c r="AK147" s="109">
        <v>0.6</v>
      </c>
      <c r="AL147" s="109">
        <v>-0.4</v>
      </c>
      <c r="AM147" s="44">
        <v>-0.2</v>
      </c>
      <c r="AN147" s="44">
        <v>37.38</v>
      </c>
      <c r="AO147" s="88" t="s">
        <v>74</v>
      </c>
      <c r="AP147" s="88" t="s">
        <v>74</v>
      </c>
      <c r="AQ147" s="56" t="s">
        <v>13</v>
      </c>
      <c r="AR147" s="254" t="s">
        <v>157</v>
      </c>
    </row>
    <row r="148" spans="3:44" ht="24" customHeight="1" hidden="1">
      <c r="C148" s="254" t="s">
        <v>169</v>
      </c>
      <c r="D148" s="86" t="s">
        <v>13</v>
      </c>
      <c r="E148" s="44" t="s">
        <v>13</v>
      </c>
      <c r="F148" s="44" t="s">
        <v>13</v>
      </c>
      <c r="G148" s="44">
        <v>-1.6602828904776459</v>
      </c>
      <c r="H148" s="44">
        <v>0.6</v>
      </c>
      <c r="I148" s="88" t="s">
        <v>74</v>
      </c>
      <c r="J148" s="88" t="s">
        <v>74</v>
      </c>
      <c r="K148" s="88" t="s">
        <v>74</v>
      </c>
      <c r="L148" s="88" t="s">
        <v>74</v>
      </c>
      <c r="M148" s="88" t="s">
        <v>74</v>
      </c>
      <c r="N148" s="88" t="s">
        <v>74</v>
      </c>
      <c r="O148" s="88" t="s">
        <v>74</v>
      </c>
      <c r="P148" s="88" t="s">
        <v>74</v>
      </c>
      <c r="Q148" s="88">
        <v>-25</v>
      </c>
      <c r="R148" s="88">
        <v>100.5</v>
      </c>
      <c r="S148" s="112">
        <v>-0.5</v>
      </c>
      <c r="T148" s="109">
        <v>89.9</v>
      </c>
      <c r="U148" s="109">
        <v>-1.4</v>
      </c>
      <c r="V148" s="109">
        <v>-1</v>
      </c>
      <c r="W148" s="109">
        <v>-1</v>
      </c>
      <c r="X148" s="122">
        <v>4729.667988</v>
      </c>
      <c r="Y148" s="44">
        <f t="shared" si="21"/>
        <v>9.957987241653242</v>
      </c>
      <c r="Z148" s="122">
        <v>3793.552714</v>
      </c>
      <c r="AA148" s="44">
        <f aca="true" t="shared" si="22" ref="AA148:AA168">+Z148/Z136*100-100</f>
        <v>5.02457360920161</v>
      </c>
      <c r="AB148" s="122">
        <v>1712.3</v>
      </c>
      <c r="AC148" s="44">
        <v>24</v>
      </c>
      <c r="AD148" s="109" t="s">
        <v>84</v>
      </c>
      <c r="AE148" s="110">
        <v>7.4</v>
      </c>
      <c r="AF148" s="183"/>
      <c r="AG148" s="93">
        <v>1.525</v>
      </c>
      <c r="AH148" s="94">
        <v>11236.37</v>
      </c>
      <c r="AI148" s="108">
        <v>109.56</v>
      </c>
      <c r="AJ148" s="178">
        <v>133.78</v>
      </c>
      <c r="AK148" s="109">
        <v>0.9</v>
      </c>
      <c r="AL148" s="109">
        <v>-0.5</v>
      </c>
      <c r="AM148" s="44">
        <v>-0.3</v>
      </c>
      <c r="AN148" s="44">
        <v>39.88</v>
      </c>
      <c r="AO148" s="88" t="s">
        <v>74</v>
      </c>
      <c r="AP148" s="88" t="s">
        <v>74</v>
      </c>
      <c r="AQ148" s="56" t="s">
        <v>13</v>
      </c>
      <c r="AR148" s="254" t="s">
        <v>169</v>
      </c>
    </row>
    <row r="149" spans="3:44" ht="24" customHeight="1" hidden="1">
      <c r="C149" s="254" t="s">
        <v>187</v>
      </c>
      <c r="D149" s="86" t="s">
        <v>13</v>
      </c>
      <c r="E149" s="44" t="s">
        <v>13</v>
      </c>
      <c r="F149" s="44" t="s">
        <v>13</v>
      </c>
      <c r="G149" s="44">
        <v>2.681715115538452</v>
      </c>
      <c r="H149" s="44">
        <v>1.5</v>
      </c>
      <c r="I149" s="88" t="s">
        <v>74</v>
      </c>
      <c r="J149" s="88" t="s">
        <v>74</v>
      </c>
      <c r="K149" s="88" t="s">
        <v>74</v>
      </c>
      <c r="L149" s="88" t="s">
        <v>74</v>
      </c>
      <c r="M149" s="88" t="s">
        <v>74</v>
      </c>
      <c r="N149" s="88" t="s">
        <v>74</v>
      </c>
      <c r="O149" s="88" t="s">
        <v>74</v>
      </c>
      <c r="P149" s="88" t="s">
        <v>74</v>
      </c>
      <c r="Q149" s="88">
        <v>-21.9</v>
      </c>
      <c r="R149" s="88">
        <v>101</v>
      </c>
      <c r="S149" s="112">
        <v>0.5</v>
      </c>
      <c r="T149" s="109">
        <v>90</v>
      </c>
      <c r="U149" s="109">
        <v>0.1</v>
      </c>
      <c r="V149" s="109">
        <v>0.6</v>
      </c>
      <c r="W149" s="109">
        <v>0.7</v>
      </c>
      <c r="X149" s="122">
        <v>5289.194812</v>
      </c>
      <c r="Y149" s="44">
        <f t="shared" si="21"/>
        <v>19.43670611613544</v>
      </c>
      <c r="Z149" s="122">
        <v>4148.621116</v>
      </c>
      <c r="AA149" s="44">
        <f t="shared" si="22"/>
        <v>15.538624198932865</v>
      </c>
      <c r="AB149" s="122">
        <v>1282.9</v>
      </c>
      <c r="AC149" s="44">
        <v>15.8</v>
      </c>
      <c r="AD149" s="109">
        <v>1.7</v>
      </c>
      <c r="AE149" s="110">
        <v>4.4</v>
      </c>
      <c r="AF149" s="183"/>
      <c r="AG149" s="93">
        <v>1.78</v>
      </c>
      <c r="AH149" s="94">
        <v>11858.87</v>
      </c>
      <c r="AI149" s="108">
        <v>108.69</v>
      </c>
      <c r="AJ149" s="178">
        <v>132</v>
      </c>
      <c r="AK149" s="109">
        <v>1.5</v>
      </c>
      <c r="AL149" s="109">
        <v>0</v>
      </c>
      <c r="AM149" s="44">
        <v>-0.1</v>
      </c>
      <c r="AN149" s="44">
        <v>37.05</v>
      </c>
      <c r="AO149" s="88" t="s">
        <v>74</v>
      </c>
      <c r="AP149" s="88" t="s">
        <v>74</v>
      </c>
      <c r="AQ149" s="56" t="s">
        <v>13</v>
      </c>
      <c r="AR149" s="254" t="s">
        <v>187</v>
      </c>
    </row>
    <row r="150" spans="3:44" ht="24" customHeight="1" hidden="1">
      <c r="C150" s="254" t="s">
        <v>4</v>
      </c>
      <c r="D150" s="86" t="s">
        <v>13</v>
      </c>
      <c r="E150" s="44" t="s">
        <v>13</v>
      </c>
      <c r="F150" s="44" t="s">
        <v>13</v>
      </c>
      <c r="G150" s="44">
        <v>-8.435573993390165</v>
      </c>
      <c r="H150" s="44">
        <v>2.6</v>
      </c>
      <c r="I150" s="88" t="s">
        <v>74</v>
      </c>
      <c r="J150" s="88" t="s">
        <v>74</v>
      </c>
      <c r="K150" s="88" t="s">
        <v>74</v>
      </c>
      <c r="L150" s="88" t="s">
        <v>74</v>
      </c>
      <c r="M150" s="88" t="s">
        <v>74</v>
      </c>
      <c r="N150" s="88" t="s">
        <v>74</v>
      </c>
      <c r="O150" s="88" t="s">
        <v>74</v>
      </c>
      <c r="P150" s="88" t="s">
        <v>74</v>
      </c>
      <c r="Q150" s="88">
        <v>-18.4</v>
      </c>
      <c r="R150" s="105">
        <v>101.1</v>
      </c>
      <c r="S150" s="112">
        <v>0.1</v>
      </c>
      <c r="T150" s="109">
        <v>88.2</v>
      </c>
      <c r="U150" s="109">
        <v>-2</v>
      </c>
      <c r="V150" s="109">
        <v>-0.3</v>
      </c>
      <c r="W150" s="109">
        <v>0</v>
      </c>
      <c r="X150" s="122">
        <v>5307.46556</v>
      </c>
      <c r="Y150" s="44">
        <f t="shared" si="21"/>
        <v>14.306743355520709</v>
      </c>
      <c r="Z150" s="122">
        <v>4178.830575</v>
      </c>
      <c r="AA150" s="44">
        <f t="shared" si="22"/>
        <v>8.428288476088767</v>
      </c>
      <c r="AB150" s="122">
        <v>1637.3</v>
      </c>
      <c r="AC150" s="44">
        <f>+AB150/AB138*100-100</f>
        <v>8.459194488606258</v>
      </c>
      <c r="AD150" s="109">
        <v>1.8</v>
      </c>
      <c r="AE150" s="110">
        <v>4.7</v>
      </c>
      <c r="AF150" s="183"/>
      <c r="AG150" s="93">
        <v>1.85</v>
      </c>
      <c r="AH150" s="94">
        <v>11325.78</v>
      </c>
      <c r="AI150" s="108">
        <v>111.67</v>
      </c>
      <c r="AJ150" s="178">
        <v>134.85</v>
      </c>
      <c r="AK150" s="109">
        <v>1.7</v>
      </c>
      <c r="AL150" s="109">
        <v>-0.1</v>
      </c>
      <c r="AM150" s="44">
        <v>-0.2</v>
      </c>
      <c r="AN150" s="44">
        <v>43.8</v>
      </c>
      <c r="AO150" s="88" t="s">
        <v>74</v>
      </c>
      <c r="AP150" s="88" t="s">
        <v>74</v>
      </c>
      <c r="AQ150" s="56" t="s">
        <v>13</v>
      </c>
      <c r="AR150" s="254" t="s">
        <v>4</v>
      </c>
    </row>
    <row r="151" spans="3:44" ht="24" customHeight="1" hidden="1">
      <c r="C151" s="254" t="s">
        <v>88</v>
      </c>
      <c r="D151" s="86" t="s">
        <v>13</v>
      </c>
      <c r="E151" s="44" t="s">
        <v>13</v>
      </c>
      <c r="F151" s="44" t="s">
        <v>13</v>
      </c>
      <c r="G151" s="44">
        <v>4.452120867900717</v>
      </c>
      <c r="H151" s="44">
        <v>-2.2</v>
      </c>
      <c r="I151" s="88" t="s">
        <v>74</v>
      </c>
      <c r="J151" s="88" t="s">
        <v>74</v>
      </c>
      <c r="K151" s="88" t="s">
        <v>74</v>
      </c>
      <c r="L151" s="88" t="s">
        <v>74</v>
      </c>
      <c r="M151" s="88" t="s">
        <v>74</v>
      </c>
      <c r="N151" s="88" t="s">
        <v>74</v>
      </c>
      <c r="O151" s="88" t="s">
        <v>74</v>
      </c>
      <c r="P151" s="88" t="s">
        <v>74</v>
      </c>
      <c r="Q151" s="88">
        <v>-13.3</v>
      </c>
      <c r="R151" s="88">
        <v>100.8</v>
      </c>
      <c r="S151" s="112">
        <v>-0.3</v>
      </c>
      <c r="T151" s="109">
        <v>90</v>
      </c>
      <c r="U151" s="109">
        <v>2</v>
      </c>
      <c r="V151" s="109">
        <v>0.2</v>
      </c>
      <c r="W151" s="109">
        <v>-0.1</v>
      </c>
      <c r="X151" s="122">
        <v>4785.482153</v>
      </c>
      <c r="Y151" s="44">
        <f t="shared" si="21"/>
        <v>10.522695414240204</v>
      </c>
      <c r="Z151" s="122">
        <v>4212.543255</v>
      </c>
      <c r="AA151" s="44">
        <f t="shared" si="22"/>
        <v>18.616339767830553</v>
      </c>
      <c r="AB151" s="122">
        <v>1441.1</v>
      </c>
      <c r="AC151" s="44">
        <f>+AB151/AB139*100-100</f>
        <v>1.8949303542388378</v>
      </c>
      <c r="AD151" s="109" t="s">
        <v>98</v>
      </c>
      <c r="AE151" s="110">
        <v>4.6</v>
      </c>
      <c r="AF151" s="183"/>
      <c r="AG151" s="93">
        <v>1.535</v>
      </c>
      <c r="AH151" s="94">
        <v>11081.79</v>
      </c>
      <c r="AI151" s="108">
        <v>109.86</v>
      </c>
      <c r="AJ151" s="178">
        <v>133.59</v>
      </c>
      <c r="AK151" s="109">
        <v>1.7</v>
      </c>
      <c r="AL151" s="109">
        <v>-0.2</v>
      </c>
      <c r="AM151" s="44">
        <v>-0.2</v>
      </c>
      <c r="AN151" s="44">
        <v>42.12</v>
      </c>
      <c r="AO151" s="88" t="s">
        <v>74</v>
      </c>
      <c r="AP151" s="88" t="s">
        <v>74</v>
      </c>
      <c r="AQ151" s="56" t="s">
        <v>13</v>
      </c>
      <c r="AR151" s="254" t="s">
        <v>88</v>
      </c>
    </row>
    <row r="152" spans="3:44" ht="24" customHeight="1" hidden="1">
      <c r="C152" s="254" t="s">
        <v>6</v>
      </c>
      <c r="D152" s="86" t="s">
        <v>13</v>
      </c>
      <c r="E152" s="44" t="s">
        <v>13</v>
      </c>
      <c r="F152" s="44" t="s">
        <v>13</v>
      </c>
      <c r="G152" s="44">
        <v>-2.4584167385274327</v>
      </c>
      <c r="H152" s="44">
        <v>-2.5</v>
      </c>
      <c r="I152" s="88" t="s">
        <v>74</v>
      </c>
      <c r="J152" s="88" t="s">
        <v>74</v>
      </c>
      <c r="K152" s="88" t="s">
        <v>74</v>
      </c>
      <c r="L152" s="88" t="s">
        <v>74</v>
      </c>
      <c r="M152" s="88" t="s">
        <v>74</v>
      </c>
      <c r="N152" s="88" t="s">
        <v>74</v>
      </c>
      <c r="O152" s="88" t="s">
        <v>74</v>
      </c>
      <c r="P152" s="88" t="s">
        <v>74</v>
      </c>
      <c r="Q152" s="88">
        <v>-10.1</v>
      </c>
      <c r="R152" s="105">
        <v>100.2</v>
      </c>
      <c r="S152" s="112">
        <v>-0.6</v>
      </c>
      <c r="T152" s="109">
        <v>91.5</v>
      </c>
      <c r="U152" s="109">
        <v>1.7</v>
      </c>
      <c r="V152" s="109">
        <v>0</v>
      </c>
      <c r="W152" s="109">
        <v>-0.2</v>
      </c>
      <c r="X152" s="122">
        <v>5445.803712</v>
      </c>
      <c r="Y152" s="44">
        <f t="shared" si="21"/>
        <v>12.086995134272044</v>
      </c>
      <c r="Z152" s="122">
        <v>4232.570452</v>
      </c>
      <c r="AA152" s="44">
        <f t="shared" si="22"/>
        <v>12.544660640797801</v>
      </c>
      <c r="AB152" s="122">
        <v>1744.6</v>
      </c>
      <c r="AC152" s="44">
        <f>+AB152/AB140*100-100</f>
        <v>9.317626417695337</v>
      </c>
      <c r="AD152" s="109">
        <v>2</v>
      </c>
      <c r="AE152" s="110">
        <v>4.7</v>
      </c>
      <c r="AF152" s="184"/>
      <c r="AG152" s="93">
        <v>1.44</v>
      </c>
      <c r="AH152" s="94">
        <v>10823.57</v>
      </c>
      <c r="AI152" s="108">
        <v>110.92</v>
      </c>
      <c r="AJ152" s="178">
        <v>137.83</v>
      </c>
      <c r="AK152" s="109">
        <v>1.9</v>
      </c>
      <c r="AL152" s="109">
        <v>0</v>
      </c>
      <c r="AM152" s="44">
        <v>0</v>
      </c>
      <c r="AN152" s="44">
        <v>49.64</v>
      </c>
      <c r="AO152" s="88" t="s">
        <v>74</v>
      </c>
      <c r="AP152" s="88" t="s">
        <v>74</v>
      </c>
      <c r="AQ152" s="56" t="s">
        <v>13</v>
      </c>
      <c r="AR152" s="254" t="s">
        <v>6</v>
      </c>
    </row>
    <row r="153" spans="3:44" ht="24" customHeight="1" hidden="1">
      <c r="C153" s="254" t="s">
        <v>228</v>
      </c>
      <c r="D153" s="86" t="s">
        <v>13</v>
      </c>
      <c r="E153" s="44" t="s">
        <v>13</v>
      </c>
      <c r="F153" s="44" t="s">
        <v>13</v>
      </c>
      <c r="G153" s="44">
        <v>1.2215179504201217</v>
      </c>
      <c r="H153" s="44">
        <v>0.3</v>
      </c>
      <c r="I153" s="88" t="s">
        <v>74</v>
      </c>
      <c r="J153" s="88" t="s">
        <v>74</v>
      </c>
      <c r="K153" s="88" t="s">
        <v>74</v>
      </c>
      <c r="L153" s="88" t="s">
        <v>74</v>
      </c>
      <c r="M153" s="88" t="s">
        <v>74</v>
      </c>
      <c r="N153" s="88" t="s">
        <v>74</v>
      </c>
      <c r="O153" s="88" t="s">
        <v>74</v>
      </c>
      <c r="P153" s="88" t="s">
        <v>74</v>
      </c>
      <c r="Q153" s="88">
        <v>-17.8</v>
      </c>
      <c r="R153" s="105">
        <v>99.1</v>
      </c>
      <c r="S153" s="112">
        <v>-1.1</v>
      </c>
      <c r="T153" s="109">
        <v>90.5</v>
      </c>
      <c r="U153" s="109">
        <v>-1.1</v>
      </c>
      <c r="V153" s="109">
        <v>0.3</v>
      </c>
      <c r="W153" s="109">
        <v>-0.1</v>
      </c>
      <c r="X153" s="122">
        <v>5472.011536</v>
      </c>
      <c r="Y153" s="44">
        <f t="shared" si="21"/>
        <v>11.662687993222704</v>
      </c>
      <c r="Z153" s="122">
        <v>4317.95393</v>
      </c>
      <c r="AA153" s="44">
        <f t="shared" si="22"/>
        <v>12.714743517152584</v>
      </c>
      <c r="AB153" s="122">
        <v>1341.5</v>
      </c>
      <c r="AC153" s="44">
        <f>+AB153/AB141*100-100</f>
        <v>7.785633938614822</v>
      </c>
      <c r="AD153" s="109">
        <v>2</v>
      </c>
      <c r="AE153" s="110">
        <v>4.2</v>
      </c>
      <c r="AF153" s="278"/>
      <c r="AG153" s="93">
        <v>1.49</v>
      </c>
      <c r="AH153" s="94">
        <v>10771.42</v>
      </c>
      <c r="AI153" s="108">
        <v>105.87</v>
      </c>
      <c r="AJ153" s="178">
        <v>135.27</v>
      </c>
      <c r="AK153" s="109">
        <v>2.1</v>
      </c>
      <c r="AL153" s="109">
        <v>0.5</v>
      </c>
      <c r="AM153" s="44">
        <v>-0.1</v>
      </c>
      <c r="AN153" s="44">
        <v>51.76</v>
      </c>
      <c r="AO153" s="88" t="s">
        <v>74</v>
      </c>
      <c r="AP153" s="88" t="s">
        <v>74</v>
      </c>
      <c r="AQ153" s="56" t="s">
        <v>13</v>
      </c>
      <c r="AR153" s="254" t="s">
        <v>228</v>
      </c>
    </row>
    <row r="154" spans="3:44" ht="24.75" customHeight="1">
      <c r="C154" s="254" t="s">
        <v>254</v>
      </c>
      <c r="D154" s="86" t="s">
        <v>13</v>
      </c>
      <c r="E154" s="44" t="s">
        <v>13</v>
      </c>
      <c r="F154" s="44" t="s">
        <v>13</v>
      </c>
      <c r="G154" s="44">
        <v>10.93834738191832</v>
      </c>
      <c r="H154" s="44">
        <v>0.6</v>
      </c>
      <c r="I154" s="88" t="s">
        <v>74</v>
      </c>
      <c r="J154" s="88" t="s">
        <v>74</v>
      </c>
      <c r="K154" s="88" t="s">
        <v>74</v>
      </c>
      <c r="L154" s="88" t="s">
        <v>74</v>
      </c>
      <c r="M154" s="88" t="s">
        <v>74</v>
      </c>
      <c r="N154" s="88" t="s">
        <v>74</v>
      </c>
      <c r="O154" s="88" t="s">
        <v>74</v>
      </c>
      <c r="P154" s="88" t="s">
        <v>74</v>
      </c>
      <c r="Q154" s="88">
        <v>-4.5</v>
      </c>
      <c r="R154" s="105">
        <v>100.2</v>
      </c>
      <c r="S154" s="112">
        <v>1.1</v>
      </c>
      <c r="T154" s="109">
        <v>90.8</v>
      </c>
      <c r="U154" s="109">
        <v>0.3</v>
      </c>
      <c r="V154" s="109">
        <v>0.3</v>
      </c>
      <c r="W154" s="109">
        <v>0.2</v>
      </c>
      <c r="X154" s="122">
        <v>5155.19515</v>
      </c>
      <c r="Y154" s="44">
        <f t="shared" si="21"/>
        <v>13.365197297609782</v>
      </c>
      <c r="Z154" s="122">
        <v>4557.901734</v>
      </c>
      <c r="AA154" s="44">
        <f t="shared" si="22"/>
        <v>28.12114573460488</v>
      </c>
      <c r="AB154" s="122">
        <v>1232.3</v>
      </c>
      <c r="AC154" s="44">
        <f>+AB154/AB142*100-100</f>
        <v>-17.38955554065832</v>
      </c>
      <c r="AD154" s="109">
        <v>2</v>
      </c>
      <c r="AE154" s="110">
        <v>4.9</v>
      </c>
      <c r="AF154" s="280" t="s">
        <v>255</v>
      </c>
      <c r="AG154" s="93">
        <v>1.445</v>
      </c>
      <c r="AH154" s="94">
        <v>10899.25</v>
      </c>
      <c r="AI154" s="108">
        <v>103.17</v>
      </c>
      <c r="AJ154" s="178">
        <v>136.81</v>
      </c>
      <c r="AK154" s="109">
        <v>2.1</v>
      </c>
      <c r="AL154" s="109">
        <v>0.8</v>
      </c>
      <c r="AM154" s="44">
        <v>-0.2</v>
      </c>
      <c r="AN154" s="44">
        <v>49.13</v>
      </c>
      <c r="AO154" s="88" t="s">
        <v>74</v>
      </c>
      <c r="AP154" s="88" t="s">
        <v>74</v>
      </c>
      <c r="AQ154" s="56" t="s">
        <v>13</v>
      </c>
      <c r="AR154" s="254" t="s">
        <v>254</v>
      </c>
    </row>
    <row r="155" spans="3:44" ht="24.75" customHeight="1">
      <c r="C155" s="262" t="s">
        <v>9</v>
      </c>
      <c r="D155" s="207" t="s">
        <v>13</v>
      </c>
      <c r="E155" s="197" t="s">
        <v>13</v>
      </c>
      <c r="F155" s="197" t="s">
        <v>13</v>
      </c>
      <c r="G155" s="197">
        <v>-7.112987359952399</v>
      </c>
      <c r="H155" s="197">
        <v>2.4</v>
      </c>
      <c r="I155" s="204" t="s">
        <v>13</v>
      </c>
      <c r="J155" s="204" t="s">
        <v>13</v>
      </c>
      <c r="K155" s="204" t="s">
        <v>13</v>
      </c>
      <c r="L155" s="204" t="s">
        <v>13</v>
      </c>
      <c r="M155" s="204" t="s">
        <v>13</v>
      </c>
      <c r="N155" s="204" t="s">
        <v>13</v>
      </c>
      <c r="O155" s="204" t="s">
        <v>13</v>
      </c>
      <c r="P155" s="204" t="s">
        <v>13</v>
      </c>
      <c r="Q155" s="204">
        <v>-2</v>
      </c>
      <c r="R155" s="204">
        <v>100</v>
      </c>
      <c r="S155" s="219">
        <v>-0.2</v>
      </c>
      <c r="T155" s="220">
        <v>89.5</v>
      </c>
      <c r="U155" s="220">
        <v>-1.4</v>
      </c>
      <c r="V155" s="220">
        <v>0.1</v>
      </c>
      <c r="W155" s="220">
        <v>0</v>
      </c>
      <c r="X155" s="211">
        <v>5394.564873</v>
      </c>
      <c r="Y155" s="197">
        <f t="shared" si="21"/>
        <v>8.811304108976145</v>
      </c>
      <c r="Z155" s="211">
        <v>4261.351148</v>
      </c>
      <c r="AA155" s="197">
        <f t="shared" si="22"/>
        <v>11.098409996072206</v>
      </c>
      <c r="AB155" s="211">
        <v>1610.3</v>
      </c>
      <c r="AC155" s="197">
        <v>34.6</v>
      </c>
      <c r="AD155" s="220">
        <v>2</v>
      </c>
      <c r="AE155" s="221">
        <v>4.2</v>
      </c>
      <c r="AF155" s="279" t="s">
        <v>252</v>
      </c>
      <c r="AG155" s="222">
        <v>1.435</v>
      </c>
      <c r="AH155" s="223">
        <v>11488.76</v>
      </c>
      <c r="AI155" s="224">
        <v>103.78</v>
      </c>
      <c r="AJ155" s="225">
        <v>140.96</v>
      </c>
      <c r="AK155" s="220">
        <v>1.9</v>
      </c>
      <c r="AL155" s="220">
        <v>0.2</v>
      </c>
      <c r="AM155" s="197">
        <v>-0.2</v>
      </c>
      <c r="AN155" s="197">
        <v>43.45</v>
      </c>
      <c r="AO155" s="204" t="s">
        <v>13</v>
      </c>
      <c r="AP155" s="226" t="s">
        <v>13</v>
      </c>
      <c r="AQ155" s="203" t="s">
        <v>13</v>
      </c>
      <c r="AR155" s="262" t="s">
        <v>9</v>
      </c>
    </row>
    <row r="156" spans="3:44" ht="24.75" customHeight="1">
      <c r="C156" s="254" t="s">
        <v>229</v>
      </c>
      <c r="D156" s="86" t="s">
        <v>13</v>
      </c>
      <c r="E156" s="44" t="s">
        <v>13</v>
      </c>
      <c r="F156" s="44" t="s">
        <v>13</v>
      </c>
      <c r="G156" s="44">
        <v>-1.6352628476195719</v>
      </c>
      <c r="H156" s="44">
        <v>4.3</v>
      </c>
      <c r="I156" s="88" t="s">
        <v>13</v>
      </c>
      <c r="J156" s="88" t="s">
        <v>13</v>
      </c>
      <c r="K156" s="88" t="s">
        <v>13</v>
      </c>
      <c r="L156" s="88" t="s">
        <v>13</v>
      </c>
      <c r="M156" s="88" t="s">
        <v>13</v>
      </c>
      <c r="N156" s="88" t="s">
        <v>13</v>
      </c>
      <c r="O156" s="88" t="s">
        <v>13</v>
      </c>
      <c r="P156" s="88" t="s">
        <v>13</v>
      </c>
      <c r="Q156" s="88">
        <v>-13.5</v>
      </c>
      <c r="R156" s="105">
        <v>103.2</v>
      </c>
      <c r="S156" s="87">
        <v>3.2</v>
      </c>
      <c r="T156" s="109">
        <v>91.4</v>
      </c>
      <c r="U156" s="109">
        <v>2.1</v>
      </c>
      <c r="V156" s="109">
        <v>2.4</v>
      </c>
      <c r="W156" s="109">
        <v>2.3</v>
      </c>
      <c r="X156" s="122">
        <v>4412.26</v>
      </c>
      <c r="Y156" s="44">
        <f t="shared" si="21"/>
        <v>3.2296658235798645</v>
      </c>
      <c r="Z156" s="122">
        <v>4218.353</v>
      </c>
      <c r="AA156" s="44">
        <f t="shared" si="22"/>
        <v>11.421635024719805</v>
      </c>
      <c r="AB156" s="122">
        <v>777.8</v>
      </c>
      <c r="AC156" s="44">
        <f aca="true" t="shared" si="23" ref="AC156:AC166">+AB156/AB144*100-100</f>
        <v>-27.88131664348633</v>
      </c>
      <c r="AD156" s="109">
        <v>2</v>
      </c>
      <c r="AE156" s="110">
        <v>3.9</v>
      </c>
      <c r="AF156" s="354" t="s">
        <v>118</v>
      </c>
      <c r="AG156" s="90">
        <v>1.32</v>
      </c>
      <c r="AH156" s="94">
        <v>11387.59</v>
      </c>
      <c r="AI156" s="108">
        <v>103.58</v>
      </c>
      <c r="AJ156" s="178">
        <v>135.19</v>
      </c>
      <c r="AK156" s="109">
        <v>1.4</v>
      </c>
      <c r="AL156" s="109">
        <v>-0.1</v>
      </c>
      <c r="AM156" s="44">
        <v>-0.3</v>
      </c>
      <c r="AN156" s="44">
        <v>48.2</v>
      </c>
      <c r="AO156" s="88" t="s">
        <v>13</v>
      </c>
      <c r="AP156" s="177" t="s">
        <v>13</v>
      </c>
      <c r="AQ156" s="56" t="s">
        <v>13</v>
      </c>
      <c r="AR156" s="254" t="s">
        <v>229</v>
      </c>
    </row>
    <row r="157" spans="3:44" ht="24.75" customHeight="1">
      <c r="C157" s="254" t="s">
        <v>10</v>
      </c>
      <c r="D157" s="86" t="s">
        <v>13</v>
      </c>
      <c r="E157" s="44" t="s">
        <v>13</v>
      </c>
      <c r="F157" s="44" t="s">
        <v>13</v>
      </c>
      <c r="G157" s="44">
        <v>4.941203063807194</v>
      </c>
      <c r="H157" s="44">
        <v>-10.9</v>
      </c>
      <c r="I157" s="88" t="s">
        <v>74</v>
      </c>
      <c r="J157" s="88" t="s">
        <v>74</v>
      </c>
      <c r="K157" s="88" t="s">
        <v>74</v>
      </c>
      <c r="L157" s="88" t="s">
        <v>74</v>
      </c>
      <c r="M157" s="88" t="s">
        <v>74</v>
      </c>
      <c r="N157" s="88" t="s">
        <v>74</v>
      </c>
      <c r="O157" s="88" t="s">
        <v>74</v>
      </c>
      <c r="P157" s="88" t="s">
        <v>74</v>
      </c>
      <c r="Q157" s="88">
        <v>-12.5</v>
      </c>
      <c r="R157" s="105">
        <v>100.8</v>
      </c>
      <c r="S157" s="112">
        <v>-2.3</v>
      </c>
      <c r="T157" s="109">
        <v>92.6</v>
      </c>
      <c r="U157" s="109">
        <v>1.3</v>
      </c>
      <c r="V157" s="109">
        <v>-1.2</v>
      </c>
      <c r="W157" s="109">
        <v>-1.2</v>
      </c>
      <c r="X157" s="122">
        <v>4846.669</v>
      </c>
      <c r="Y157" s="44">
        <f t="shared" si="21"/>
        <v>1.6573142503452942</v>
      </c>
      <c r="Z157" s="122">
        <v>3756.997</v>
      </c>
      <c r="AA157" s="44">
        <f t="shared" si="22"/>
        <v>11.418233296158903</v>
      </c>
      <c r="AB157" s="122">
        <v>2079.5</v>
      </c>
      <c r="AC157" s="44">
        <f t="shared" si="23"/>
        <v>-3.2520703452126156</v>
      </c>
      <c r="AD157" s="109">
        <v>1.9</v>
      </c>
      <c r="AE157" s="110">
        <v>1.2</v>
      </c>
      <c r="AF157" s="355"/>
      <c r="AG157" s="93">
        <v>1.47</v>
      </c>
      <c r="AH157" s="94">
        <v>11740.6</v>
      </c>
      <c r="AI157" s="108">
        <v>104.58</v>
      </c>
      <c r="AJ157" s="178">
        <v>139.02</v>
      </c>
      <c r="AK157" s="109">
        <v>1.3</v>
      </c>
      <c r="AL157" s="109">
        <v>-0.3</v>
      </c>
      <c r="AM157" s="44">
        <v>-0.4</v>
      </c>
      <c r="AN157" s="44">
        <v>51.75</v>
      </c>
      <c r="AO157" s="88" t="s">
        <v>74</v>
      </c>
      <c r="AP157" s="88" t="s">
        <v>74</v>
      </c>
      <c r="AQ157" s="56" t="s">
        <v>13</v>
      </c>
      <c r="AR157" s="254" t="s">
        <v>10</v>
      </c>
    </row>
    <row r="158" spans="3:44" ht="24.75" customHeight="1">
      <c r="C158" s="254" t="s">
        <v>1</v>
      </c>
      <c r="D158" s="86" t="s">
        <v>13</v>
      </c>
      <c r="E158" s="44" t="s">
        <v>13</v>
      </c>
      <c r="F158" s="44" t="s">
        <v>13</v>
      </c>
      <c r="G158" s="44">
        <v>1.8675493416989895</v>
      </c>
      <c r="H158" s="44">
        <v>1.9</v>
      </c>
      <c r="I158" s="88" t="s">
        <v>74</v>
      </c>
      <c r="J158" s="88" t="s">
        <v>74</v>
      </c>
      <c r="K158" s="88" t="s">
        <v>74</v>
      </c>
      <c r="L158" s="88" t="s">
        <v>74</v>
      </c>
      <c r="M158" s="88" t="s">
        <v>74</v>
      </c>
      <c r="N158" s="88" t="s">
        <v>74</v>
      </c>
      <c r="O158" s="88" t="s">
        <v>74</v>
      </c>
      <c r="P158" s="88" t="s">
        <v>74</v>
      </c>
      <c r="Q158" s="88">
        <v>-14.2</v>
      </c>
      <c r="R158" s="105">
        <v>100.6</v>
      </c>
      <c r="S158" s="112">
        <v>-0.2</v>
      </c>
      <c r="T158" s="109">
        <v>92.3</v>
      </c>
      <c r="U158" s="109">
        <v>-0.3</v>
      </c>
      <c r="V158" s="109">
        <v>-0.9</v>
      </c>
      <c r="W158" s="109">
        <v>-0.5</v>
      </c>
      <c r="X158" s="122">
        <v>5776.134</v>
      </c>
      <c r="Y158" s="44">
        <f t="shared" si="21"/>
        <v>6.131844626302566</v>
      </c>
      <c r="Z158" s="122">
        <v>4657.327</v>
      </c>
      <c r="AA158" s="44">
        <f t="shared" si="22"/>
        <v>7.712883779747898</v>
      </c>
      <c r="AB158" s="122">
        <v>1803.3</v>
      </c>
      <c r="AC158" s="44">
        <f t="shared" si="23"/>
        <v>-2.074395872929685</v>
      </c>
      <c r="AD158" s="109">
        <v>2.1</v>
      </c>
      <c r="AE158" s="109">
        <v>2</v>
      </c>
      <c r="AF158" s="355"/>
      <c r="AG158" s="93">
        <v>1.32</v>
      </c>
      <c r="AH158" s="94">
        <v>11668.95</v>
      </c>
      <c r="AI158" s="108">
        <v>106.97</v>
      </c>
      <c r="AJ158" s="178">
        <v>139.22</v>
      </c>
      <c r="AK158" s="109">
        <v>1.4</v>
      </c>
      <c r="AL158" s="109">
        <v>-0.2</v>
      </c>
      <c r="AM158" s="44">
        <v>-0.3</v>
      </c>
      <c r="AN158" s="44">
        <v>55.4</v>
      </c>
      <c r="AO158" s="88" t="s">
        <v>74</v>
      </c>
      <c r="AP158" s="88" t="s">
        <v>74</v>
      </c>
      <c r="AQ158" s="56" t="s">
        <v>13</v>
      </c>
      <c r="AR158" s="254" t="s">
        <v>1</v>
      </c>
    </row>
    <row r="159" spans="3:44" ht="24.75" customHeight="1">
      <c r="C159" s="254" t="s">
        <v>5</v>
      </c>
      <c r="D159" s="86" t="s">
        <v>13</v>
      </c>
      <c r="E159" s="44" t="s">
        <v>13</v>
      </c>
      <c r="F159" s="44" t="s">
        <v>13</v>
      </c>
      <c r="G159" s="44" t="s">
        <v>113</v>
      </c>
      <c r="H159" s="44">
        <v>12.5</v>
      </c>
      <c r="I159" s="88" t="s">
        <v>74</v>
      </c>
      <c r="J159" s="88" t="s">
        <v>74</v>
      </c>
      <c r="K159" s="88" t="s">
        <v>74</v>
      </c>
      <c r="L159" s="88" t="s">
        <v>74</v>
      </c>
      <c r="M159" s="88" t="s">
        <v>74</v>
      </c>
      <c r="N159" s="88" t="s">
        <v>74</v>
      </c>
      <c r="O159" s="88" t="s">
        <v>74</v>
      </c>
      <c r="P159" s="88" t="s">
        <v>74</v>
      </c>
      <c r="Q159" s="88">
        <v>-23.5</v>
      </c>
      <c r="R159" s="105">
        <v>102.5</v>
      </c>
      <c r="S159" s="112">
        <v>1.9</v>
      </c>
      <c r="T159" s="109">
        <v>92.3</v>
      </c>
      <c r="U159" s="109">
        <v>0</v>
      </c>
      <c r="V159" s="109">
        <v>1.7</v>
      </c>
      <c r="W159" s="109">
        <v>1.7</v>
      </c>
      <c r="X159" s="122">
        <v>5506.183</v>
      </c>
      <c r="Y159" s="44">
        <f t="shared" si="21"/>
        <v>7.830987815997645</v>
      </c>
      <c r="Z159" s="122">
        <v>4548.19</v>
      </c>
      <c r="AA159" s="44">
        <f t="shared" si="22"/>
        <v>12.81456243993675</v>
      </c>
      <c r="AB159" s="122">
        <v>1606.6</v>
      </c>
      <c r="AC159" s="44">
        <f t="shared" si="23"/>
        <v>3.8727613629016417</v>
      </c>
      <c r="AD159" s="109">
        <v>1.9</v>
      </c>
      <c r="AE159" s="109">
        <v>3</v>
      </c>
      <c r="AF159" s="355"/>
      <c r="AG159" s="93">
        <v>1.24</v>
      </c>
      <c r="AH159" s="94">
        <v>11008.9</v>
      </c>
      <c r="AI159" s="108">
        <v>105.87</v>
      </c>
      <c r="AJ159" s="178">
        <v>136.8</v>
      </c>
      <c r="AK159" s="109">
        <v>1.9</v>
      </c>
      <c r="AL159" s="109">
        <v>0</v>
      </c>
      <c r="AM159" s="44">
        <v>-0.2</v>
      </c>
      <c r="AN159" s="44">
        <v>49.72</v>
      </c>
      <c r="AO159" s="88" t="s">
        <v>74</v>
      </c>
      <c r="AP159" s="88" t="s">
        <v>74</v>
      </c>
      <c r="AQ159" s="56" t="s">
        <v>13</v>
      </c>
      <c r="AR159" s="254" t="s">
        <v>5</v>
      </c>
    </row>
    <row r="160" spans="3:44" ht="24.75" customHeight="1">
      <c r="C160" s="254" t="s">
        <v>75</v>
      </c>
      <c r="D160" s="86" t="s">
        <v>13</v>
      </c>
      <c r="E160" s="44" t="s">
        <v>13</v>
      </c>
      <c r="F160" s="44" t="s">
        <v>13</v>
      </c>
      <c r="G160" s="44">
        <v>-6.7</v>
      </c>
      <c r="H160" s="44">
        <v>-6.4</v>
      </c>
      <c r="I160" s="88" t="s">
        <v>74</v>
      </c>
      <c r="J160" s="88" t="s">
        <v>74</v>
      </c>
      <c r="K160" s="88" t="s">
        <v>74</v>
      </c>
      <c r="L160" s="88" t="s">
        <v>74</v>
      </c>
      <c r="M160" s="88" t="s">
        <v>74</v>
      </c>
      <c r="N160" s="88" t="s">
        <v>74</v>
      </c>
      <c r="O160" s="88" t="s">
        <v>74</v>
      </c>
      <c r="P160" s="88" t="s">
        <v>74</v>
      </c>
      <c r="Q160" s="88">
        <v>-1.6</v>
      </c>
      <c r="R160" s="105">
        <v>99.6</v>
      </c>
      <c r="S160" s="112">
        <v>-2.8</v>
      </c>
      <c r="T160" s="109">
        <v>92.4</v>
      </c>
      <c r="U160" s="109">
        <v>0.1</v>
      </c>
      <c r="V160" s="109">
        <v>-1.5</v>
      </c>
      <c r="W160" s="109">
        <v>-1.5</v>
      </c>
      <c r="X160" s="122">
        <v>4796.055</v>
      </c>
      <c r="Y160" s="44">
        <f t="shared" si="21"/>
        <v>1.4036294337876427</v>
      </c>
      <c r="Z160" s="122">
        <v>4503.281</v>
      </c>
      <c r="AA160" s="44">
        <f t="shared" si="22"/>
        <v>18.708802526475182</v>
      </c>
      <c r="AB160" s="122">
        <v>1393.1</v>
      </c>
      <c r="AC160" s="44">
        <f t="shared" si="23"/>
        <v>-18.641593178765405</v>
      </c>
      <c r="AD160" s="109">
        <v>1.5</v>
      </c>
      <c r="AE160" s="110">
        <v>2.2</v>
      </c>
      <c r="AF160" s="355"/>
      <c r="AG160" s="93">
        <v>1.245</v>
      </c>
      <c r="AH160" s="94">
        <v>11276.59</v>
      </c>
      <c r="AI160" s="108">
        <v>108.17</v>
      </c>
      <c r="AJ160" s="178">
        <v>133.47</v>
      </c>
      <c r="AK160" s="109">
        <v>1.8</v>
      </c>
      <c r="AL160" s="109">
        <v>0.2</v>
      </c>
      <c r="AM160" s="44">
        <v>0</v>
      </c>
      <c r="AN160" s="44">
        <v>51.97</v>
      </c>
      <c r="AO160" s="88" t="s">
        <v>74</v>
      </c>
      <c r="AP160" s="88" t="s">
        <v>74</v>
      </c>
      <c r="AQ160" s="56" t="s">
        <v>13</v>
      </c>
      <c r="AR160" s="254" t="s">
        <v>75</v>
      </c>
    </row>
    <row r="161" spans="3:44" ht="24.75" customHeight="1">
      <c r="C161" s="254" t="s">
        <v>3</v>
      </c>
      <c r="D161" s="86" t="s">
        <v>13</v>
      </c>
      <c r="E161" s="44" t="s">
        <v>13</v>
      </c>
      <c r="F161" s="44" t="s">
        <v>13</v>
      </c>
      <c r="G161" s="44">
        <v>11.1</v>
      </c>
      <c r="H161" s="44">
        <v>-0.5</v>
      </c>
      <c r="I161" s="88" t="s">
        <v>74</v>
      </c>
      <c r="J161" s="88" t="s">
        <v>74</v>
      </c>
      <c r="K161" s="88" t="s">
        <v>74</v>
      </c>
      <c r="L161" s="88" t="s">
        <v>74</v>
      </c>
      <c r="M161" s="88" t="s">
        <v>74</v>
      </c>
      <c r="N161" s="88" t="s">
        <v>74</v>
      </c>
      <c r="O161" s="88" t="s">
        <v>74</v>
      </c>
      <c r="P161" s="88" t="s">
        <v>74</v>
      </c>
      <c r="Q161" s="88">
        <v>12</v>
      </c>
      <c r="R161" s="105">
        <v>101.2</v>
      </c>
      <c r="S161" s="112">
        <v>1.6</v>
      </c>
      <c r="T161" s="109">
        <v>92.2</v>
      </c>
      <c r="U161" s="109">
        <v>-0.2</v>
      </c>
      <c r="V161" s="109">
        <v>0.9</v>
      </c>
      <c r="W161" s="109">
        <v>1.2</v>
      </c>
      <c r="X161" s="122">
        <v>5478.139</v>
      </c>
      <c r="Y161" s="44">
        <f t="shared" si="21"/>
        <v>3.5722675135982485</v>
      </c>
      <c r="Z161" s="122">
        <v>4609.62</v>
      </c>
      <c r="AA161" s="44">
        <f t="shared" si="22"/>
        <v>11.112098962762929</v>
      </c>
      <c r="AB161" s="122">
        <v>1095</v>
      </c>
      <c r="AC161" s="44">
        <f t="shared" si="23"/>
        <v>-14.646504014342511</v>
      </c>
      <c r="AD161" s="109">
        <v>1.6</v>
      </c>
      <c r="AE161" s="110">
        <v>1.7</v>
      </c>
      <c r="AF161" s="355"/>
      <c r="AG161" s="93">
        <v>1.165</v>
      </c>
      <c r="AH161" s="94">
        <v>11584.01</v>
      </c>
      <c r="AI161" s="108">
        <v>110.37</v>
      </c>
      <c r="AJ161" s="178">
        <v>133.56</v>
      </c>
      <c r="AK161" s="109">
        <v>1.4</v>
      </c>
      <c r="AL161" s="109">
        <v>-0.5</v>
      </c>
      <c r="AM161" s="44">
        <v>-0.2</v>
      </c>
      <c r="AN161" s="44">
        <v>56.5</v>
      </c>
      <c r="AO161" s="88" t="s">
        <v>74</v>
      </c>
      <c r="AP161" s="88" t="s">
        <v>74</v>
      </c>
      <c r="AQ161" s="56" t="s">
        <v>13</v>
      </c>
      <c r="AR161" s="254" t="s">
        <v>3</v>
      </c>
    </row>
    <row r="162" spans="3:44" ht="24.75" customHeight="1">
      <c r="C162" s="254" t="s">
        <v>4</v>
      </c>
      <c r="D162" s="86" t="s">
        <v>13</v>
      </c>
      <c r="E162" s="44" t="s">
        <v>13</v>
      </c>
      <c r="F162" s="44" t="s">
        <v>13</v>
      </c>
      <c r="G162" s="44">
        <v>-4.3</v>
      </c>
      <c r="H162" s="44">
        <v>1.7</v>
      </c>
      <c r="I162" s="88" t="s">
        <v>74</v>
      </c>
      <c r="J162" s="88" t="s">
        <v>74</v>
      </c>
      <c r="K162" s="88" t="s">
        <v>74</v>
      </c>
      <c r="L162" s="88" t="s">
        <v>74</v>
      </c>
      <c r="M162" s="88" t="s">
        <v>74</v>
      </c>
      <c r="N162" s="88" t="s">
        <v>74</v>
      </c>
      <c r="O162" s="88" t="s">
        <v>74</v>
      </c>
      <c r="P162" s="88" t="s">
        <v>74</v>
      </c>
      <c r="Q162" s="88">
        <v>-8.8</v>
      </c>
      <c r="R162" s="44">
        <v>100</v>
      </c>
      <c r="S162" s="88">
        <v>-1.2</v>
      </c>
      <c r="T162" s="109">
        <v>92.7</v>
      </c>
      <c r="U162" s="109">
        <v>0.5</v>
      </c>
      <c r="V162" s="109">
        <v>-0.7</v>
      </c>
      <c r="W162" s="109">
        <v>-0.7</v>
      </c>
      <c r="X162" s="122">
        <v>5536.893</v>
      </c>
      <c r="Y162" s="44">
        <f t="shared" si="21"/>
        <v>4.322730640573397</v>
      </c>
      <c r="Z162" s="122">
        <v>4668.123</v>
      </c>
      <c r="AA162" s="44">
        <f t="shared" si="22"/>
        <v>11.70883614969243</v>
      </c>
      <c r="AB162" s="122">
        <v>1689.9</v>
      </c>
      <c r="AC162" s="44">
        <f t="shared" si="23"/>
        <v>3.2126061198314346</v>
      </c>
      <c r="AD162" s="109">
        <v>1.7</v>
      </c>
      <c r="AE162" s="110">
        <v>1.5</v>
      </c>
      <c r="AF162" s="355"/>
      <c r="AG162" s="93">
        <v>1.305</v>
      </c>
      <c r="AH162" s="94">
        <v>11899.6</v>
      </c>
      <c r="AI162" s="108">
        <v>112.18</v>
      </c>
      <c r="AJ162" s="178">
        <v>136.11</v>
      </c>
      <c r="AK162" s="109">
        <v>1.5</v>
      </c>
      <c r="AL162" s="109">
        <v>-0.3</v>
      </c>
      <c r="AM162" s="44">
        <v>-0.2</v>
      </c>
      <c r="AN162" s="44">
        <v>60.6</v>
      </c>
      <c r="AO162" s="88" t="s">
        <v>74</v>
      </c>
      <c r="AP162" s="88" t="s">
        <v>74</v>
      </c>
      <c r="AQ162" s="56" t="s">
        <v>13</v>
      </c>
      <c r="AR162" s="254" t="s">
        <v>4</v>
      </c>
    </row>
    <row r="163" spans="3:44" ht="24.75" customHeight="1">
      <c r="C163" s="252" t="s">
        <v>88</v>
      </c>
      <c r="D163" s="86" t="s">
        <v>13</v>
      </c>
      <c r="E163" s="44" t="s">
        <v>13</v>
      </c>
      <c r="F163" s="44" t="s">
        <v>13</v>
      </c>
      <c r="G163" s="44">
        <v>8.2</v>
      </c>
      <c r="H163" s="44">
        <v>6.5</v>
      </c>
      <c r="I163" s="88" t="s">
        <v>74</v>
      </c>
      <c r="J163" s="88" t="s">
        <v>74</v>
      </c>
      <c r="K163" s="88" t="s">
        <v>74</v>
      </c>
      <c r="L163" s="88" t="s">
        <v>74</v>
      </c>
      <c r="M163" s="88" t="s">
        <v>74</v>
      </c>
      <c r="N163" s="88" t="s">
        <v>74</v>
      </c>
      <c r="O163" s="88" t="s">
        <v>74</v>
      </c>
      <c r="P163" s="88" t="s">
        <v>74</v>
      </c>
      <c r="Q163" s="88">
        <v>5</v>
      </c>
      <c r="R163" s="105">
        <v>101.1</v>
      </c>
      <c r="S163" s="112">
        <v>1.1</v>
      </c>
      <c r="T163" s="109">
        <v>93.7</v>
      </c>
      <c r="U163" s="109">
        <v>1.1</v>
      </c>
      <c r="V163" s="109">
        <v>1.6</v>
      </c>
      <c r="W163" s="109">
        <v>1.2</v>
      </c>
      <c r="X163" s="122">
        <v>5220.565</v>
      </c>
      <c r="Y163" s="44">
        <f t="shared" si="21"/>
        <v>9.091724367360726</v>
      </c>
      <c r="Z163" s="122">
        <v>5108.102</v>
      </c>
      <c r="AA163" s="44">
        <f t="shared" si="22"/>
        <v>21.25933648128202</v>
      </c>
      <c r="AB163" s="122">
        <v>1208.6</v>
      </c>
      <c r="AC163" s="44">
        <f t="shared" si="23"/>
        <v>-16.133509124973983</v>
      </c>
      <c r="AD163" s="109">
        <v>1.7</v>
      </c>
      <c r="AE163" s="110">
        <v>1.1</v>
      </c>
      <c r="AF163" s="183"/>
      <c r="AG163" s="93">
        <v>1.335</v>
      </c>
      <c r="AH163" s="94">
        <v>12413.6</v>
      </c>
      <c r="AI163" s="90">
        <v>111.42</v>
      </c>
      <c r="AJ163" s="178">
        <v>137.23</v>
      </c>
      <c r="AK163" s="109">
        <v>1.7</v>
      </c>
      <c r="AL163" s="109">
        <v>-0.3</v>
      </c>
      <c r="AM163" s="44">
        <v>-0.1</v>
      </c>
      <c r="AN163" s="44">
        <v>68.94</v>
      </c>
      <c r="AO163" s="88" t="s">
        <v>74</v>
      </c>
      <c r="AP163" s="88" t="s">
        <v>74</v>
      </c>
      <c r="AQ163" s="56" t="s">
        <v>13</v>
      </c>
      <c r="AR163" s="252" t="s">
        <v>88</v>
      </c>
    </row>
    <row r="164" spans="3:44" ht="24.75" customHeight="1">
      <c r="C164" s="252" t="s">
        <v>6</v>
      </c>
      <c r="D164" s="86" t="s">
        <v>13</v>
      </c>
      <c r="E164" s="44" t="s">
        <v>13</v>
      </c>
      <c r="F164" s="44" t="s">
        <v>13</v>
      </c>
      <c r="G164" s="44">
        <v>-10</v>
      </c>
      <c r="H164" s="44">
        <v>-11</v>
      </c>
      <c r="I164" s="88" t="s">
        <v>74</v>
      </c>
      <c r="J164" s="88" t="s">
        <v>74</v>
      </c>
      <c r="K164" s="88" t="s">
        <v>74</v>
      </c>
      <c r="L164" s="88" t="s">
        <v>74</v>
      </c>
      <c r="M164" s="88" t="s">
        <v>74</v>
      </c>
      <c r="N164" s="88" t="s">
        <v>74</v>
      </c>
      <c r="O164" s="88" t="s">
        <v>74</v>
      </c>
      <c r="P164" s="88" t="s">
        <v>74</v>
      </c>
      <c r="Q164" s="88">
        <v>-9.4</v>
      </c>
      <c r="R164" s="105">
        <v>101.5</v>
      </c>
      <c r="S164" s="112">
        <v>0.4</v>
      </c>
      <c r="T164" s="109">
        <v>94.5</v>
      </c>
      <c r="U164" s="109">
        <v>0.9</v>
      </c>
      <c r="V164" s="109">
        <v>-0.8</v>
      </c>
      <c r="W164" s="109">
        <v>-0.5</v>
      </c>
      <c r="X164" s="122">
        <v>5925.14</v>
      </c>
      <c r="Y164" s="44">
        <f t="shared" si="21"/>
        <v>8.801938397885479</v>
      </c>
      <c r="Z164" s="122">
        <v>4972.288</v>
      </c>
      <c r="AA164" s="44">
        <f t="shared" si="22"/>
        <v>17.47679232723614</v>
      </c>
      <c r="AB164" s="122">
        <v>1850.7</v>
      </c>
      <c r="AC164" s="44">
        <f t="shared" si="23"/>
        <v>6.081623294738051</v>
      </c>
      <c r="AD164" s="109">
        <v>2.1</v>
      </c>
      <c r="AE164" s="110">
        <v>1.7</v>
      </c>
      <c r="AF164" s="183"/>
      <c r="AG164" s="93">
        <v>1.475</v>
      </c>
      <c r="AH164" s="94">
        <v>13574.3</v>
      </c>
      <c r="AI164" s="90">
        <v>113.28</v>
      </c>
      <c r="AJ164" s="178">
        <v>136.44</v>
      </c>
      <c r="AK164" s="109">
        <v>1.7</v>
      </c>
      <c r="AL164" s="109">
        <v>-0.3</v>
      </c>
      <c r="AM164" s="44">
        <v>-0.1</v>
      </c>
      <c r="AN164" s="44">
        <v>66.24</v>
      </c>
      <c r="AO164" s="88" t="s">
        <v>74</v>
      </c>
      <c r="AP164" s="88" t="s">
        <v>74</v>
      </c>
      <c r="AQ164" s="56" t="s">
        <v>13</v>
      </c>
      <c r="AR164" s="252" t="s">
        <v>6</v>
      </c>
    </row>
    <row r="165" spans="3:44" ht="24.75" customHeight="1">
      <c r="C165" s="254" t="s">
        <v>7</v>
      </c>
      <c r="D165" s="86" t="s">
        <v>13</v>
      </c>
      <c r="E165" s="44" t="s">
        <v>13</v>
      </c>
      <c r="F165" s="44" t="s">
        <v>13</v>
      </c>
      <c r="G165" s="44">
        <v>4.8</v>
      </c>
      <c r="H165" s="44">
        <v>6.3</v>
      </c>
      <c r="I165" s="88" t="s">
        <v>74</v>
      </c>
      <c r="J165" s="88" t="s">
        <v>74</v>
      </c>
      <c r="K165" s="88" t="s">
        <v>74</v>
      </c>
      <c r="L165" s="88" t="s">
        <v>74</v>
      </c>
      <c r="M165" s="88" t="s">
        <v>74</v>
      </c>
      <c r="N165" s="88" t="s">
        <v>74</v>
      </c>
      <c r="O165" s="88" t="s">
        <v>74</v>
      </c>
      <c r="P165" s="88" t="s">
        <v>74</v>
      </c>
      <c r="Q165" s="88">
        <v>4.2</v>
      </c>
      <c r="R165" s="105">
        <v>102.1</v>
      </c>
      <c r="S165" s="112">
        <v>0.6</v>
      </c>
      <c r="T165" s="109">
        <v>92.9</v>
      </c>
      <c r="U165" s="109">
        <v>-1.7</v>
      </c>
      <c r="V165" s="109">
        <v>1.3</v>
      </c>
      <c r="W165" s="109">
        <v>0.9</v>
      </c>
      <c r="X165" s="122">
        <v>5910.132</v>
      </c>
      <c r="Y165" s="44">
        <f t="shared" si="21"/>
        <v>8.006570547551561</v>
      </c>
      <c r="Z165" s="122">
        <v>5090.685</v>
      </c>
      <c r="AA165" s="44">
        <f t="shared" si="22"/>
        <v>17.895769212155543</v>
      </c>
      <c r="AB165" s="122">
        <v>1376.8</v>
      </c>
      <c r="AC165" s="44">
        <f t="shared" si="23"/>
        <v>2.6313827804696217</v>
      </c>
      <c r="AD165" s="109">
        <v>2</v>
      </c>
      <c r="AE165" s="110">
        <v>2.8</v>
      </c>
      <c r="AF165" s="184"/>
      <c r="AG165" s="93">
        <v>1.545</v>
      </c>
      <c r="AH165" s="94">
        <v>13606.5</v>
      </c>
      <c r="AI165" s="90">
        <v>115.67</v>
      </c>
      <c r="AJ165" s="178">
        <v>138.78</v>
      </c>
      <c r="AK165" s="109">
        <v>2</v>
      </c>
      <c r="AL165" s="109">
        <v>-0.7</v>
      </c>
      <c r="AM165" s="44">
        <v>0</v>
      </c>
      <c r="AN165" s="44">
        <v>59.76</v>
      </c>
      <c r="AO165" s="88" t="s">
        <v>74</v>
      </c>
      <c r="AP165" s="88" t="s">
        <v>74</v>
      </c>
      <c r="AQ165" s="56" t="s">
        <v>13</v>
      </c>
      <c r="AR165" s="254" t="s">
        <v>7</v>
      </c>
    </row>
    <row r="166" spans="3:44" ht="24.75" customHeight="1">
      <c r="C166" s="252" t="s">
        <v>8</v>
      </c>
      <c r="D166" s="86" t="s">
        <v>13</v>
      </c>
      <c r="E166" s="44" t="s">
        <v>13</v>
      </c>
      <c r="F166" s="44" t="s">
        <v>13</v>
      </c>
      <c r="G166" s="44">
        <v>2.3</v>
      </c>
      <c r="H166" s="44">
        <v>1.2</v>
      </c>
      <c r="I166" s="88" t="s">
        <v>74</v>
      </c>
      <c r="J166" s="88" t="s">
        <v>74</v>
      </c>
      <c r="K166" s="88" t="s">
        <v>74</v>
      </c>
      <c r="L166" s="88" t="s">
        <v>74</v>
      </c>
      <c r="M166" s="88" t="s">
        <v>74</v>
      </c>
      <c r="N166" s="88" t="s">
        <v>74</v>
      </c>
      <c r="O166" s="88" t="s">
        <v>74</v>
      </c>
      <c r="P166" s="88" t="s">
        <v>74</v>
      </c>
      <c r="Q166" s="88">
        <v>4.7</v>
      </c>
      <c r="R166" s="105">
        <v>103.6</v>
      </c>
      <c r="S166" s="97">
        <v>1.5</v>
      </c>
      <c r="T166" s="109">
        <v>94.3</v>
      </c>
      <c r="U166" s="109">
        <v>1.5</v>
      </c>
      <c r="V166" s="109">
        <v>0.1</v>
      </c>
      <c r="W166" s="109">
        <v>0.3</v>
      </c>
      <c r="X166" s="122">
        <v>5914.746</v>
      </c>
      <c r="Y166" s="44">
        <f t="shared" si="21"/>
        <v>14.7336973266667</v>
      </c>
      <c r="Z166" s="122">
        <v>5317.496</v>
      </c>
      <c r="AA166" s="44">
        <f t="shared" si="22"/>
        <v>16.665437526521274</v>
      </c>
      <c r="AB166" s="122">
        <v>1418.2</v>
      </c>
      <c r="AC166" s="44">
        <f t="shared" si="23"/>
        <v>15.085612269739528</v>
      </c>
      <c r="AD166" s="109">
        <v>2.1</v>
      </c>
      <c r="AE166" s="110">
        <v>1.5</v>
      </c>
      <c r="AF166" s="191"/>
      <c r="AG166" s="93">
        <v>1.455</v>
      </c>
      <c r="AH166" s="94">
        <v>14872.15</v>
      </c>
      <c r="AI166" s="90">
        <v>119.45</v>
      </c>
      <c r="AJ166" s="178">
        <v>141.04</v>
      </c>
      <c r="AK166" s="109">
        <v>1.9</v>
      </c>
      <c r="AL166" s="109">
        <v>-0.8</v>
      </c>
      <c r="AM166" s="44">
        <v>0.1</v>
      </c>
      <c r="AN166" s="44">
        <v>57.3</v>
      </c>
      <c r="AO166" s="88" t="s">
        <v>74</v>
      </c>
      <c r="AP166" s="88" t="s">
        <v>74</v>
      </c>
      <c r="AQ166" s="56" t="s">
        <v>13</v>
      </c>
      <c r="AR166" s="252" t="s">
        <v>8</v>
      </c>
    </row>
    <row r="167" spans="3:44" ht="24.75" customHeight="1">
      <c r="C167" s="252" t="s">
        <v>9</v>
      </c>
      <c r="D167" s="86" t="s">
        <v>13</v>
      </c>
      <c r="E167" s="44" t="s">
        <v>13</v>
      </c>
      <c r="F167" s="44" t="s">
        <v>13</v>
      </c>
      <c r="G167" s="44">
        <v>6.8</v>
      </c>
      <c r="H167" s="44">
        <v>3</v>
      </c>
      <c r="I167" s="88" t="s">
        <v>74</v>
      </c>
      <c r="J167" s="88" t="s">
        <v>74</v>
      </c>
      <c r="K167" s="88" t="s">
        <v>74</v>
      </c>
      <c r="L167" s="88" t="s">
        <v>74</v>
      </c>
      <c r="M167" s="88" t="s">
        <v>74</v>
      </c>
      <c r="N167" s="88" t="s">
        <v>74</v>
      </c>
      <c r="O167" s="88" t="s">
        <v>74</v>
      </c>
      <c r="P167" s="88" t="s">
        <v>74</v>
      </c>
      <c r="Q167" s="88">
        <v>3.6</v>
      </c>
      <c r="R167" s="197">
        <v>104.9</v>
      </c>
      <c r="S167" s="97">
        <v>1.3</v>
      </c>
      <c r="T167" s="109">
        <v>94.6</v>
      </c>
      <c r="U167" s="109">
        <v>0.3</v>
      </c>
      <c r="V167" s="109"/>
      <c r="W167" s="109"/>
      <c r="X167" s="122">
        <v>6339.554</v>
      </c>
      <c r="Y167" s="44">
        <f t="shared" si="21"/>
        <v>17.51743002905954</v>
      </c>
      <c r="Z167" s="122">
        <v>5427.67</v>
      </c>
      <c r="AA167" s="44">
        <f t="shared" si="22"/>
        <v>27.369695936637257</v>
      </c>
      <c r="AB167" s="122">
        <v>1748.4</v>
      </c>
      <c r="AC167" s="44">
        <f>+AB167/AB155*100-100</f>
        <v>8.576041731354422</v>
      </c>
      <c r="AD167" s="109">
        <v>1.9</v>
      </c>
      <c r="AE167" s="220">
        <v>1</v>
      </c>
      <c r="AF167" s="191"/>
      <c r="AG167" s="93">
        <v>1.47</v>
      </c>
      <c r="AH167" s="94">
        <v>16111.43</v>
      </c>
      <c r="AI167" s="90">
        <v>117.48</v>
      </c>
      <c r="AJ167" s="178">
        <v>139.7</v>
      </c>
      <c r="AK167" s="109">
        <v>2.2</v>
      </c>
      <c r="AL167" s="109">
        <v>-0.1</v>
      </c>
      <c r="AM167" s="44">
        <v>0.1</v>
      </c>
      <c r="AN167" s="44">
        <v>61.04</v>
      </c>
      <c r="AO167" s="88" t="s">
        <v>74</v>
      </c>
      <c r="AP167" s="88" t="s">
        <v>74</v>
      </c>
      <c r="AQ167" s="56" t="s">
        <v>13</v>
      </c>
      <c r="AR167" s="252" t="s">
        <v>9</v>
      </c>
    </row>
    <row r="168" spans="3:44" ht="24.75" customHeight="1">
      <c r="C168" s="266" t="s">
        <v>223</v>
      </c>
      <c r="D168" s="237" t="s">
        <v>13</v>
      </c>
      <c r="E168" s="238" t="s">
        <v>13</v>
      </c>
      <c r="F168" s="238" t="s">
        <v>13</v>
      </c>
      <c r="G168" s="238"/>
      <c r="H168" s="238"/>
      <c r="I168" s="239" t="s">
        <v>74</v>
      </c>
      <c r="J168" s="239" t="s">
        <v>74</v>
      </c>
      <c r="K168" s="239" t="s">
        <v>74</v>
      </c>
      <c r="L168" s="239" t="s">
        <v>74</v>
      </c>
      <c r="M168" s="239" t="s">
        <v>74</v>
      </c>
      <c r="N168" s="239" t="s">
        <v>74</v>
      </c>
      <c r="O168" s="239" t="s">
        <v>74</v>
      </c>
      <c r="P168" s="239" t="s">
        <v>74</v>
      </c>
      <c r="Q168" s="239">
        <v>2.6</v>
      </c>
      <c r="R168" s="44" t="s">
        <v>288</v>
      </c>
      <c r="S168" s="227" t="s">
        <v>256</v>
      </c>
      <c r="T168" s="240"/>
      <c r="U168" s="240"/>
      <c r="V168" s="240"/>
      <c r="W168" s="240"/>
      <c r="X168" s="241">
        <v>5008.1</v>
      </c>
      <c r="Y168" s="44">
        <f t="shared" si="21"/>
        <v>13.504190596202406</v>
      </c>
      <c r="Z168" s="241">
        <v>5357.036</v>
      </c>
      <c r="AA168" s="44">
        <f t="shared" si="22"/>
        <v>26.99354463697088</v>
      </c>
      <c r="AB168" s="241">
        <f>SUM(AB165:AB167)</f>
        <v>4543.4</v>
      </c>
      <c r="AC168" s="238"/>
      <c r="AD168" s="240">
        <v>1.9</v>
      </c>
      <c r="AE168" s="242">
        <v>1.4</v>
      </c>
      <c r="AF168" s="243"/>
      <c r="AG168" s="244">
        <v>1.56</v>
      </c>
      <c r="AH168" s="245">
        <v>16649.82</v>
      </c>
      <c r="AI168" s="246">
        <v>117.16</v>
      </c>
      <c r="AJ168" s="247"/>
      <c r="AK168" s="240">
        <v>2.7</v>
      </c>
      <c r="AL168" s="240"/>
      <c r="AM168" s="238"/>
      <c r="AN168" s="238">
        <v>67.92</v>
      </c>
      <c r="AO168" s="239" t="s">
        <v>74</v>
      </c>
      <c r="AP168" s="239" t="s">
        <v>74</v>
      </c>
      <c r="AQ168" s="248" t="s">
        <v>13</v>
      </c>
      <c r="AR168" s="266" t="s">
        <v>223</v>
      </c>
    </row>
    <row r="169" spans="3:44" ht="24.75" customHeight="1">
      <c r="C169" s="252" t="s">
        <v>253</v>
      </c>
      <c r="D169" s="86" t="s">
        <v>13</v>
      </c>
      <c r="E169" s="44" t="s">
        <v>13</v>
      </c>
      <c r="F169" s="44" t="s">
        <v>13</v>
      </c>
      <c r="G169" s="44"/>
      <c r="H169" s="44"/>
      <c r="I169" s="88" t="s">
        <v>74</v>
      </c>
      <c r="J169" s="88" t="s">
        <v>74</v>
      </c>
      <c r="K169" s="88" t="s">
        <v>74</v>
      </c>
      <c r="L169" s="88" t="s">
        <v>74</v>
      </c>
      <c r="M169" s="88" t="s">
        <v>74</v>
      </c>
      <c r="N169" s="88" t="s">
        <v>74</v>
      </c>
      <c r="O169" s="88" t="s">
        <v>74</v>
      </c>
      <c r="P169" s="88" t="s">
        <v>74</v>
      </c>
      <c r="Q169" s="88"/>
      <c r="R169" s="44" t="s">
        <v>289</v>
      </c>
      <c r="S169" s="97" t="s">
        <v>257</v>
      </c>
      <c r="T169" s="109"/>
      <c r="U169" s="109"/>
      <c r="V169" s="109"/>
      <c r="W169" s="109"/>
      <c r="X169" s="122"/>
      <c r="Y169" s="44"/>
      <c r="Z169" s="122"/>
      <c r="AA169" s="44"/>
      <c r="AB169" s="122"/>
      <c r="AC169" s="44"/>
      <c r="AD169" s="109"/>
      <c r="AE169" s="110"/>
      <c r="AF169" s="281"/>
      <c r="AG169" s="90"/>
      <c r="AH169" s="94"/>
      <c r="AI169" s="108"/>
      <c r="AJ169" s="178"/>
      <c r="AK169" s="109"/>
      <c r="AL169" s="109"/>
      <c r="AM169" s="44"/>
      <c r="AN169" s="44"/>
      <c r="AO169" s="88" t="s">
        <v>74</v>
      </c>
      <c r="AP169" s="88" t="s">
        <v>74</v>
      </c>
      <c r="AQ169" s="56" t="s">
        <v>13</v>
      </c>
      <c r="AR169" s="252" t="s">
        <v>253</v>
      </c>
    </row>
    <row r="170" spans="3:44" ht="8.25" customHeight="1" thickBot="1">
      <c r="C170" s="82"/>
      <c r="D170" s="113"/>
      <c r="E170" s="64"/>
      <c r="F170" s="64"/>
      <c r="G170" s="64"/>
      <c r="H170" s="6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5"/>
      <c r="S170" s="116"/>
      <c r="T170" s="117"/>
      <c r="U170" s="118"/>
      <c r="V170" s="118"/>
      <c r="W170" s="118"/>
      <c r="X170" s="123"/>
      <c r="Y170" s="64"/>
      <c r="Z170" s="123"/>
      <c r="AA170" s="64"/>
      <c r="AB170" s="123"/>
      <c r="AC170" s="64"/>
      <c r="AD170" s="117"/>
      <c r="AE170" s="117"/>
      <c r="AF170" s="27"/>
      <c r="AG170" s="117"/>
      <c r="AH170" s="119"/>
      <c r="AI170" s="63"/>
      <c r="AJ170" s="63"/>
      <c r="AK170" s="118"/>
      <c r="AL170" s="118"/>
      <c r="AM170" s="64"/>
      <c r="AN170" s="64"/>
      <c r="AO170" s="64"/>
      <c r="AP170" s="118"/>
      <c r="AQ170" s="69"/>
      <c r="AR170" s="82"/>
    </row>
  </sheetData>
  <mergeCells count="107">
    <mergeCell ref="AG8:AI9"/>
    <mergeCell ref="AM8:AM10"/>
    <mergeCell ref="AK8:AK10"/>
    <mergeCell ref="AL8:AL10"/>
    <mergeCell ref="AJ8:AJ10"/>
    <mergeCell ref="AP90:AP92"/>
    <mergeCell ref="AN90:AN92"/>
    <mergeCell ref="AO90:AO92"/>
    <mergeCell ref="AM11:AM12"/>
    <mergeCell ref="AJ91:AJ92"/>
    <mergeCell ref="AI90:AJ90"/>
    <mergeCell ref="AF90:AF92"/>
    <mergeCell ref="AI11:AI12"/>
    <mergeCell ref="N8:N10"/>
    <mergeCell ref="O8:P10"/>
    <mergeCell ref="Q8:Q10"/>
    <mergeCell ref="R8:S10"/>
    <mergeCell ref="AK90:AK92"/>
    <mergeCell ref="AK11:AK12"/>
    <mergeCell ref="L8:M10"/>
    <mergeCell ref="AJ11:AJ12"/>
    <mergeCell ref="AF11:AF12"/>
    <mergeCell ref="AH11:AH12"/>
    <mergeCell ref="AH90:AH92"/>
    <mergeCell ref="AI91:AI92"/>
    <mergeCell ref="Z11:Z12"/>
    <mergeCell ref="U6:V6"/>
    <mergeCell ref="U8:U10"/>
    <mergeCell ref="V8:W10"/>
    <mergeCell ref="X8:Y10"/>
    <mergeCell ref="Y11:Y12"/>
    <mergeCell ref="W11:W12"/>
    <mergeCell ref="Z8:Z10"/>
    <mergeCell ref="X11:X12"/>
    <mergeCell ref="T8:T10"/>
    <mergeCell ref="AC8:AC10"/>
    <mergeCell ref="AB8:AB10"/>
    <mergeCell ref="AD8:AF9"/>
    <mergeCell ref="AA8:AA10"/>
    <mergeCell ref="AO7:AP7"/>
    <mergeCell ref="AP6:AQ6"/>
    <mergeCell ref="D11:D12"/>
    <mergeCell ref="I11:I12"/>
    <mergeCell ref="S11:S12"/>
    <mergeCell ref="R90:S92"/>
    <mergeCell ref="R11:R12"/>
    <mergeCell ref="M91:N91"/>
    <mergeCell ref="O91:P91"/>
    <mergeCell ref="P11:P12"/>
    <mergeCell ref="Q11:Q12"/>
    <mergeCell ref="M90:P90"/>
    <mergeCell ref="D91:D92"/>
    <mergeCell ref="I90:I92"/>
    <mergeCell ref="H90:H92"/>
    <mergeCell ref="G90:G92"/>
    <mergeCell ref="D90:F90"/>
    <mergeCell ref="J11:J12"/>
    <mergeCell ref="H8:I10"/>
    <mergeCell ref="H11:H12"/>
    <mergeCell ref="E91:E92"/>
    <mergeCell ref="F91:F92"/>
    <mergeCell ref="J91:J92"/>
    <mergeCell ref="AQ90:AQ92"/>
    <mergeCell ref="Z90:AA92"/>
    <mergeCell ref="AB90:AC92"/>
    <mergeCell ref="D8:E10"/>
    <mergeCell ref="F8:G10"/>
    <mergeCell ref="J8:K10"/>
    <mergeCell ref="K11:K12"/>
    <mergeCell ref="E11:E12"/>
    <mergeCell ref="F11:F12"/>
    <mergeCell ref="G11:G12"/>
    <mergeCell ref="L11:L12"/>
    <mergeCell ref="M11:M12"/>
    <mergeCell ref="V11:V12"/>
    <mergeCell ref="T90:U92"/>
    <mergeCell ref="T11:T12"/>
    <mergeCell ref="U11:U12"/>
    <mergeCell ref="Q90:Q92"/>
    <mergeCell ref="J90:L90"/>
    <mergeCell ref="O11:O12"/>
    <mergeCell ref="N11:N12"/>
    <mergeCell ref="K91:K92"/>
    <mergeCell ref="L91:L92"/>
    <mergeCell ref="AQ8:AQ10"/>
    <mergeCell ref="AN8:AN10"/>
    <mergeCell ref="AQ11:AQ12"/>
    <mergeCell ref="AN11:AN12"/>
    <mergeCell ref="AP11:AP12"/>
    <mergeCell ref="AO8:AP10"/>
    <mergeCell ref="AO11:AO12"/>
    <mergeCell ref="X90:Y92"/>
    <mergeCell ref="V90:V92"/>
    <mergeCell ref="W90:W92"/>
    <mergeCell ref="AA11:AA12"/>
    <mergeCell ref="AL11:AL12"/>
    <mergeCell ref="AM90:AM92"/>
    <mergeCell ref="AL90:AL92"/>
    <mergeCell ref="AF156:AF162"/>
    <mergeCell ref="AB11:AB12"/>
    <mergeCell ref="AE11:AE12"/>
    <mergeCell ref="AE90:AE92"/>
    <mergeCell ref="AG11:AG12"/>
    <mergeCell ref="AG90:AG92"/>
    <mergeCell ref="AC11:AC12"/>
    <mergeCell ref="AD11:AD12"/>
    <mergeCell ref="AD90:AD92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情報システム厚生課</cp:lastModifiedBy>
  <cp:lastPrinted>2006-02-23T06:29:25Z</cp:lastPrinted>
  <dcterms:created xsi:type="dcterms:W3CDTF">2001-01-21T18:43:26Z</dcterms:created>
  <dcterms:modified xsi:type="dcterms:W3CDTF">2006-02-23T06:48:22Z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