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758" activeTab="0"/>
  </bookViews>
  <sheets>
    <sheet name="指標" sheetId="1" r:id="rId1"/>
  </sheets>
  <definedNames>
    <definedName name="_xlnm.Print_Area" localSheetId="0">'指標'!$C$1:$AR$159</definedName>
  </definedNames>
  <calcPr fullCalcOnLoad="1"/>
</workbook>
</file>

<file path=xl/comments1.xml><?xml version="1.0" encoding="utf-8"?>
<comments xmlns="http://schemas.openxmlformats.org/spreadsheetml/2006/main">
  <authors>
    <author>情報システム厚生課</author>
  </authors>
  <commentList>
    <comment ref="N43" authorId="0">
      <text>
        <r>
          <rPr>
            <b/>
            <sz val="9"/>
            <rFont val="ＭＳ Ｐゴシック"/>
            <family val="3"/>
          </rPr>
          <t>情報システム厚生課: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<sst xmlns="http://schemas.openxmlformats.org/spreadsheetml/2006/main" count="1422" uniqueCount="291">
  <si>
    <t>期末数値</t>
  </si>
  <si>
    <t>３月</t>
  </si>
  <si>
    <t>６月</t>
  </si>
  <si>
    <t>７月</t>
  </si>
  <si>
    <t>４月</t>
  </si>
  <si>
    <t>９月</t>
  </si>
  <si>
    <t>１０月</t>
  </si>
  <si>
    <t>１１月</t>
  </si>
  <si>
    <t>１２月</t>
  </si>
  <si>
    <t>金額　　　　（兆円）</t>
  </si>
  <si>
    <t>民間住宅投資</t>
  </si>
  <si>
    <t>-</t>
  </si>
  <si>
    <t>-</t>
  </si>
  <si>
    <t xml:space="preserve"> </t>
  </si>
  <si>
    <t>前年      
同期比</t>
  </si>
  <si>
    <t>景気動向</t>
  </si>
  <si>
    <t>景気動向指数</t>
  </si>
  <si>
    <t>先行指数
（ＤＩ）</t>
  </si>
  <si>
    <t>一致指数
（ＤＩ）</t>
  </si>
  <si>
    <t>前年
同期比</t>
  </si>
  <si>
    <t>中国</t>
  </si>
  <si>
    <t>ユーロ圏</t>
  </si>
  <si>
    <t>季調済
前期比</t>
  </si>
  <si>
    <t>第３次産業</t>
  </si>
  <si>
    <t>生　産</t>
  </si>
  <si>
    <t>在　庫</t>
  </si>
  <si>
    <t>海外経済　（実質ＧＤＰ）</t>
  </si>
  <si>
    <t>企業動向</t>
  </si>
  <si>
    <t>全国百貨店販売額
(百貨店協会)</t>
  </si>
  <si>
    <t>チェーンストア販売額
(チェーンストア協会)</t>
  </si>
  <si>
    <t>8年度</t>
  </si>
  <si>
    <t>9年度</t>
  </si>
  <si>
    <t>8年</t>
  </si>
  <si>
    <t>公共投資</t>
  </si>
  <si>
    <t>季調済
前期比
年率</t>
  </si>
  <si>
    <t>季調値
万人</t>
  </si>
  <si>
    <t>季調済
倍率</t>
  </si>
  <si>
    <t>季調値
水準</t>
  </si>
  <si>
    <t>所定外
労働時間
(5人以上)</t>
  </si>
  <si>
    <t>（大企業）</t>
  </si>
  <si>
    <t>（中小企業）</t>
  </si>
  <si>
    <t>法人季報　経常利益</t>
  </si>
  <si>
    <t>法人季報　設備投資</t>
  </si>
  <si>
    <t>3.0</t>
  </si>
  <si>
    <t>個人消費</t>
  </si>
  <si>
    <t>前年
同期比
（平残）</t>
  </si>
  <si>
    <t>日銀短観　業況判断ＤＩ</t>
  </si>
  <si>
    <t>製造業</t>
  </si>
  <si>
    <t>非製造業</t>
  </si>
  <si>
    <t>雇用・賃金</t>
  </si>
  <si>
    <t>失業者数</t>
  </si>
  <si>
    <t>雇用者数</t>
  </si>
  <si>
    <t>前年
同月比</t>
  </si>
  <si>
    <t>２月</t>
  </si>
  <si>
    <t>14年 1-3</t>
  </si>
  <si>
    <t>民間設備投資</t>
  </si>
  <si>
    <t>全産業</t>
  </si>
  <si>
    <t>外需</t>
  </si>
  <si>
    <t>金融</t>
  </si>
  <si>
    <t xml:space="preserve">物価  </t>
  </si>
  <si>
    <t>前年       
同期比</t>
  </si>
  <si>
    <t>季調済　 
前期比</t>
  </si>
  <si>
    <t>季調済　
前期比</t>
  </si>
  <si>
    <t>($/ﾊﾞﾚﾙ)</t>
  </si>
  <si>
    <t>-</t>
  </si>
  <si>
    <t>-</t>
  </si>
  <si>
    <t>５月</t>
  </si>
  <si>
    <t>(中小企業)</t>
  </si>
  <si>
    <r>
      <t xml:space="preserve">前年同期比
</t>
    </r>
    <r>
      <rPr>
        <sz val="11"/>
        <rFont val="ＭＳ ゴシック"/>
        <family val="3"/>
      </rPr>
      <t>(店舗調整前)</t>
    </r>
  </si>
  <si>
    <r>
      <t xml:space="preserve">前年同期比
</t>
    </r>
    <r>
      <rPr>
        <sz val="11"/>
        <rFont val="ＭＳ ゴシック"/>
        <family val="3"/>
      </rPr>
      <t>(店舗調整後)</t>
    </r>
  </si>
  <si>
    <t>(大企業)</t>
  </si>
  <si>
    <t>▲ 6.5</t>
  </si>
  <si>
    <t>2.0</t>
  </si>
  <si>
    <t>15年 ４月</t>
  </si>
  <si>
    <t>８月</t>
  </si>
  <si>
    <t>15年 ５月</t>
  </si>
  <si>
    <t>為  替</t>
  </si>
  <si>
    <t>新車新規
登録･届出
台数</t>
  </si>
  <si>
    <t>1人当たり
現金給与
総額</t>
  </si>
  <si>
    <t>15年 ６月</t>
  </si>
  <si>
    <t>15年 ７月</t>
  </si>
  <si>
    <t>1.8</t>
  </si>
  <si>
    <t>国民経済計算（ＳＮＡ）</t>
  </si>
  <si>
    <t>15年 ８月</t>
  </si>
  <si>
    <r>
      <t xml:space="preserve">季調年率
</t>
    </r>
    <r>
      <rPr>
        <sz val="13"/>
        <rFont val="ＭＳ ゴシック"/>
        <family val="3"/>
      </rPr>
      <t>戸数(千戸)</t>
    </r>
  </si>
  <si>
    <t>15年 ９月</t>
  </si>
  <si>
    <t>14年 4-6</t>
  </si>
  <si>
    <t>▲0.3</t>
  </si>
  <si>
    <t>14年 7-9</t>
  </si>
  <si>
    <t>15年１１月</t>
  </si>
  <si>
    <t>国内企業物価指数</t>
  </si>
  <si>
    <t>▲ 12</t>
  </si>
  <si>
    <t>経常収支
(原数値)</t>
  </si>
  <si>
    <t>期末数値(％)</t>
  </si>
  <si>
    <t>経済産業政策局調査課</t>
  </si>
  <si>
    <t>▲ 0.0</t>
  </si>
  <si>
    <t>現在</t>
  </si>
  <si>
    <t>14年10-12</t>
  </si>
  <si>
    <t>▲ 11</t>
  </si>
  <si>
    <t>マインド</t>
  </si>
  <si>
    <t>通関輸出金額
(原数値)</t>
  </si>
  <si>
    <t>通関輸入金額
(原数値)</t>
  </si>
  <si>
    <t>03年度</t>
  </si>
  <si>
    <t>02年度</t>
  </si>
  <si>
    <t>01年度</t>
  </si>
  <si>
    <t>2000年度</t>
  </si>
  <si>
    <t>99年度</t>
  </si>
  <si>
    <t>98年度</t>
  </si>
  <si>
    <t>98年</t>
  </si>
  <si>
    <t>99年</t>
  </si>
  <si>
    <t>2000年</t>
  </si>
  <si>
    <t>01年</t>
  </si>
  <si>
    <t>02年</t>
  </si>
  <si>
    <t>03年</t>
  </si>
  <si>
    <t>03年  1- 3</t>
  </si>
  <si>
    <t>4- 6</t>
  </si>
  <si>
    <t>7- 9</t>
  </si>
  <si>
    <t>02年 10-12</t>
  </si>
  <si>
    <t>04年  1- 3</t>
  </si>
  <si>
    <t>05年  1- 3</t>
  </si>
  <si>
    <t>10-12</t>
  </si>
  <si>
    <t>04年度</t>
  </si>
  <si>
    <t>97年度</t>
  </si>
  <si>
    <t xml:space="preserve">  97年</t>
  </si>
  <si>
    <t xml:space="preserve"> 98年度</t>
  </si>
  <si>
    <t xml:space="preserve">   97年</t>
  </si>
  <si>
    <t xml:space="preserve"> 97年度</t>
  </si>
  <si>
    <t>97年</t>
  </si>
  <si>
    <t>04年</t>
  </si>
  <si>
    <t>▲ 7</t>
  </si>
  <si>
    <t>▲1.6</t>
  </si>
  <si>
    <t>６月</t>
  </si>
  <si>
    <t>７月</t>
  </si>
  <si>
    <t>１０月</t>
  </si>
  <si>
    <t>-</t>
  </si>
  <si>
    <t>実質
ＧＤＰ</t>
  </si>
  <si>
    <t>名目
ＧＤＰ</t>
  </si>
  <si>
    <t>景気
ｳｫｯﾁｬｰ</t>
  </si>
  <si>
    <t>全体</t>
  </si>
  <si>
    <t>完全失業率</t>
  </si>
  <si>
    <t>(男)</t>
  </si>
  <si>
    <t>(女)</t>
  </si>
  <si>
    <t>若年失業率(15～24歳)</t>
  </si>
  <si>
    <t>実質家計
消費支出
全世帯</t>
  </si>
  <si>
    <r>
      <t xml:space="preserve">小売販売額
</t>
    </r>
    <r>
      <rPr>
        <sz val="10"/>
        <rFont val="ＭＳ ゴシック"/>
        <family val="3"/>
      </rPr>
      <t>(商業販売統計)</t>
    </r>
  </si>
  <si>
    <t>現状判断
ＤＩ</t>
  </si>
  <si>
    <t>鉱工業生産（12年=100）*は予測指数</t>
  </si>
  <si>
    <t>(全規模)</t>
  </si>
  <si>
    <t>指 数</t>
  </si>
  <si>
    <t>金額
(十億円)</t>
  </si>
  <si>
    <t>マネタリｰ
ベース</t>
  </si>
  <si>
    <t>消費者
物価指数
(ＣＰＩ)</t>
  </si>
  <si>
    <t>原油価格
(ＷＴＩ)</t>
  </si>
  <si>
    <r>
      <t>消費者物価指数(CPI)　</t>
    </r>
    <r>
      <rPr>
        <sz val="11"/>
        <rFont val="ＭＳ ゴシック"/>
        <family val="3"/>
      </rPr>
      <t xml:space="preserve">
（生鮮食品を除く総合）</t>
    </r>
  </si>
  <si>
    <t>倒産件数
(東京商工
ﾘｻｰﾁ)</t>
  </si>
  <si>
    <r>
      <t xml:space="preserve">純輸出
</t>
    </r>
    <r>
      <rPr>
        <sz val="15"/>
        <rFont val="ＭＳ ゴシック"/>
        <family val="3"/>
      </rPr>
      <t>(寄与度)</t>
    </r>
  </si>
  <si>
    <r>
      <t>消費者
態度指数</t>
    </r>
    <r>
      <rPr>
        <sz val="14"/>
        <rFont val="ＭＳ ゴシック"/>
        <family val="3"/>
      </rPr>
      <t xml:space="preserve">
(一般世帯)</t>
    </r>
  </si>
  <si>
    <t>２０００年</t>
  </si>
  <si>
    <t>０１年</t>
  </si>
  <si>
    <t>０２年</t>
  </si>
  <si>
    <t>０３年</t>
  </si>
  <si>
    <t>０４年</t>
  </si>
  <si>
    <t>０１年度</t>
  </si>
  <si>
    <t>０２年度</t>
  </si>
  <si>
    <t>０３年度</t>
  </si>
  <si>
    <t>０４年度</t>
  </si>
  <si>
    <t>０５年度</t>
  </si>
  <si>
    <t>０６年　１月</t>
  </si>
  <si>
    <t>０３年  4- 6</t>
  </si>
  <si>
    <t>０４年  1- 3</t>
  </si>
  <si>
    <t>０５年  1- 3</t>
  </si>
  <si>
    <t>０６年  1- 3</t>
  </si>
  <si>
    <t>０５年　１月</t>
  </si>
  <si>
    <t>２０００年度</t>
  </si>
  <si>
    <t>０３年  1- 3</t>
  </si>
  <si>
    <t>０５年</t>
  </si>
  <si>
    <t>05年</t>
  </si>
  <si>
    <t>２２～２７兆</t>
  </si>
  <si>
    <t>２７～３０兆</t>
  </si>
  <si>
    <t>２７～３２兆</t>
  </si>
  <si>
    <t>03/04/30</t>
  </si>
  <si>
    <t>03/10/10</t>
  </si>
  <si>
    <t>03/05/20</t>
  </si>
  <si>
    <t>２月</t>
  </si>
  <si>
    <t>05/5/23</t>
  </si>
  <si>
    <t>民間最終
消費支出(実質)</t>
  </si>
  <si>
    <t>民間住宅
(実質)</t>
  </si>
  <si>
    <t>民間企業設備
(実質)</t>
  </si>
  <si>
    <t>公的固定資本形成
(実質)</t>
  </si>
  <si>
    <t>ＧＤＰ
ﾃﾞﾌﾚｰﾀ</t>
  </si>
  <si>
    <t>新設住宅
着工戸数</t>
  </si>
  <si>
    <t>資本財
出荷
(除.輸送機械)</t>
  </si>
  <si>
    <t>対
米ドル</t>
  </si>
  <si>
    <t>対
ユーロ</t>
  </si>
  <si>
    <t>日経
平均
株価</t>
  </si>
  <si>
    <t>全産業
活動
指数</t>
  </si>
  <si>
    <t>第3次
産業
活動指数</t>
  </si>
  <si>
    <t>有効
求人
倍率</t>
  </si>
  <si>
    <t>建設総合統計
(出来高ベース、
全国、公共)</t>
  </si>
  <si>
    <r>
      <t xml:space="preserve">長期国債
</t>
    </r>
    <r>
      <rPr>
        <sz val="11"/>
        <rFont val="ＭＳ ゴシック"/>
        <family val="3"/>
      </rPr>
      <t xml:space="preserve">（10年物）
</t>
    </r>
    <r>
      <rPr>
        <sz val="13"/>
        <rFont val="ＭＳ ゴシック"/>
        <family val="3"/>
      </rPr>
      <t>新発債流通
利回り</t>
    </r>
  </si>
  <si>
    <t>マネー
サプライ
（M2+CD）</t>
  </si>
  <si>
    <t>米国
(*予測値)</t>
  </si>
  <si>
    <r>
      <t>機械受注</t>
    </r>
    <r>
      <rPr>
        <sz val="13"/>
        <rFont val="ＭＳ ゴシック"/>
        <family val="3"/>
      </rPr>
      <t xml:space="preserve">
</t>
    </r>
    <r>
      <rPr>
        <sz val="12"/>
        <rFont val="ＭＳ ゴシック"/>
        <family val="3"/>
      </rPr>
      <t>(船舶・電力
除く民需)</t>
    </r>
  </si>
  <si>
    <t>日銀短観
設備投資
計画
(全産業)</t>
  </si>
  <si>
    <t>四半期は
季調値。
月は
原数値％</t>
  </si>
  <si>
    <t>06年  １月</t>
  </si>
  <si>
    <t>０６年  １月</t>
  </si>
  <si>
    <t>4-6</t>
  </si>
  <si>
    <t>7-9</t>
  </si>
  <si>
    <t>10-12</t>
  </si>
  <si>
    <t>０２年   1-3</t>
  </si>
  <si>
    <t xml:space="preserve">  96年</t>
  </si>
  <si>
    <t>３月</t>
  </si>
  <si>
    <t>０４年１２月</t>
  </si>
  <si>
    <t>原数値
実数％</t>
  </si>
  <si>
    <t>(当座預金残高)</t>
  </si>
  <si>
    <t>日銀
金融市場
調節方針</t>
  </si>
  <si>
    <t>▲6.5</t>
  </si>
  <si>
    <t xml:space="preserve">   96年</t>
  </si>
  <si>
    <t>４月</t>
  </si>
  <si>
    <t>4- 6</t>
  </si>
  <si>
    <t>▲ 9</t>
  </si>
  <si>
    <t>* 22</t>
  </si>
  <si>
    <t>05年度</t>
  </si>
  <si>
    <t>06年  1- 3</t>
  </si>
  <si>
    <t>０３年　4- 6</t>
  </si>
  <si>
    <t>５月</t>
  </si>
  <si>
    <t>4,7</t>
  </si>
  <si>
    <t>117,46</t>
  </si>
  <si>
    <t>06/3/9</t>
  </si>
  <si>
    <t>96年度</t>
  </si>
  <si>
    <t>６月</t>
  </si>
  <si>
    <r>
      <t xml:space="preserve">前年度比
</t>
    </r>
    <r>
      <rPr>
        <sz val="16"/>
        <rFont val="ＭＳ ゴシック"/>
        <family val="3"/>
      </rPr>
      <t>(※計画)</t>
    </r>
  </si>
  <si>
    <t>金額
（兆円）
(期末数値)</t>
  </si>
  <si>
    <t>(P)80.0</t>
  </si>
  <si>
    <t xml:space="preserve"> 96年度</t>
  </si>
  <si>
    <t>日銀短観は３月調査（＊は先行き）</t>
  </si>
  <si>
    <t>０６年度</t>
  </si>
  <si>
    <t>※6.2</t>
  </si>
  <si>
    <t>* 21</t>
  </si>
  <si>
    <t>*7</t>
  </si>
  <si>
    <t>7- 9</t>
  </si>
  <si>
    <t>* ▲ 9</t>
  </si>
  <si>
    <t>▲ 6</t>
  </si>
  <si>
    <t>０３年10-12</t>
  </si>
  <si>
    <t xml:space="preserve">  7- 9</t>
  </si>
  <si>
    <t>▲1.3</t>
  </si>
  <si>
    <t>▲1.5</t>
  </si>
  <si>
    <t>▲4.3</t>
  </si>
  <si>
    <t>▲5.1</t>
  </si>
  <si>
    <t>(P)▲2.6</t>
  </si>
  <si>
    <t>7/14
無担保コールレート(オーバーナイト物)を、０．２５％前後で推移するよう促す。</t>
  </si>
  <si>
    <t>05/5/20
　３０～３５兆
※なお、金融市場が不安定化するおそれがある場合には、目標を上下することがありうる。</t>
  </si>
  <si>
    <t>06/3/9
操作目標を
当座預金残高から、無担保コールレート(オーバーナイト物)に変更の上
目標を、「概ね０％で推移するよう促す。」</t>
  </si>
  <si>
    <t>０５年　５月</t>
  </si>
  <si>
    <t>(P)54.5</t>
  </si>
  <si>
    <t>(P)77.3</t>
  </si>
  <si>
    <t>(見通し)▲4.9</t>
  </si>
  <si>
    <t>(P)54.5</t>
  </si>
  <si>
    <t>(P)90.0</t>
  </si>
  <si>
    <t>*2.7</t>
  </si>
  <si>
    <t>９６年度</t>
  </si>
  <si>
    <t>９７年度</t>
  </si>
  <si>
    <t>９８年度</t>
  </si>
  <si>
    <t>９９年度</t>
  </si>
  <si>
    <t>０３年　7- 9</t>
  </si>
  <si>
    <t>03年　4- 6</t>
  </si>
  <si>
    <t>03年　7- 9</t>
  </si>
  <si>
    <t>０４年 １月</t>
  </si>
  <si>
    <t>２月</t>
  </si>
  <si>
    <t>０３年 ４月</t>
  </si>
  <si>
    <t>５月</t>
  </si>
  <si>
    <t>-0.2</t>
  </si>
  <si>
    <t>0.0</t>
  </si>
  <si>
    <t>0.2</t>
  </si>
  <si>
    <t>-0.5</t>
  </si>
  <si>
    <t>-0.3</t>
  </si>
  <si>
    <t>-0.7</t>
  </si>
  <si>
    <t>-0.8</t>
  </si>
  <si>
    <t>-0.1</t>
  </si>
  <si>
    <t>0.1</t>
  </si>
  <si>
    <t>0.5</t>
  </si>
  <si>
    <t>改訂</t>
  </si>
  <si>
    <t>↑ここから</t>
  </si>
  <si>
    <t>上は、</t>
  </si>
  <si>
    <t>未反映。</t>
  </si>
  <si>
    <t>*4.2</t>
  </si>
  <si>
    <t>*▲1.4</t>
  </si>
  <si>
    <t>０２年　1- 3</t>
  </si>
  <si>
    <t>０５年  ５月</t>
  </si>
  <si>
    <t>05年 ５月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</si>
</sst>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0_ "/>
    <numFmt numFmtId="178" formatCode="#,##0_ "/>
    <numFmt numFmtId="179" formatCode="0.00;&quot;▲ &quot;0.00"/>
    <numFmt numFmtId="180" formatCode="0.00_);[Red]\(0.00\)"/>
    <numFmt numFmtId="181" formatCode="#,##0_);[Red]\(#,##0\)"/>
    <numFmt numFmtId="182" formatCode="0;&quot;▲ &quot;0"/>
    <numFmt numFmtId="183" formatCode="[&lt;=999]000;[&lt;=99999]000\-00;000\-0000"/>
    <numFmt numFmtId="184" formatCode="&quot;△&quot;\ #,##0;&quot;▲&quot;\ #,##0"/>
    <numFmt numFmtId="185" formatCode="0.0"/>
    <numFmt numFmtId="186" formatCode="0.0_ "/>
    <numFmt numFmtId="187" formatCode="0.0_);[Red]\(0.0\)"/>
    <numFmt numFmtId="188" formatCode="0_);[Red]\(0\)"/>
    <numFmt numFmtId="189" formatCode="0.0000"/>
    <numFmt numFmtId="190" formatCode="0.000"/>
    <numFmt numFmtId="191" formatCode="#,##0.0;[Red]\-#,##0.0"/>
    <numFmt numFmtId="192" formatCode="0.0_ ;[Red]\-0.0\ "/>
    <numFmt numFmtId="193" formatCode="#,##0;&quot;▲ &quot;#,##0"/>
    <numFmt numFmtId="194" formatCode="#,##0.0;&quot;▲ &quot;#,##0.0"/>
    <numFmt numFmtId="195" formatCode="#,##0.00;&quot;▲ &quot;#,##0.00"/>
    <numFmt numFmtId="196" formatCode="0.000000"/>
    <numFmt numFmtId="197" formatCode="0.00000"/>
    <numFmt numFmtId="198" formatCode="0.00000000"/>
    <numFmt numFmtId="199" formatCode="0.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"/>
    <numFmt numFmtId="208" formatCode="#,##0.00_);[Red]\(#,##0.00\)"/>
    <numFmt numFmtId="209" formatCode="#,##0.0_ "/>
    <numFmt numFmtId="210" formatCode="#,##0.0"/>
    <numFmt numFmtId="211" formatCode="#,##0.0;&quot;△ &quot;#,##0.0"/>
    <numFmt numFmtId="212" formatCode="&quot;\&quot;#,##0.0;&quot;\&quot;\-#,##0.0"/>
    <numFmt numFmtId="213" formatCode="#,##0.0_);[Red]\(#,##0.0\)"/>
    <numFmt numFmtId="214" formatCode="0_ "/>
    <numFmt numFmtId="215" formatCode="0.000000_ "/>
    <numFmt numFmtId="216" formatCode="0.00000_ "/>
    <numFmt numFmtId="217" formatCode="0.0000_ "/>
    <numFmt numFmtId="218" formatCode="0.000_ 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m&quot;月&quot;d&quot;日&quot;;@"/>
    <numFmt numFmtId="224" formatCode="#,##0.000"/>
    <numFmt numFmtId="225" formatCode="#,##0.0000"/>
    <numFmt numFmtId="226" formatCode="mmm\-yyyy"/>
    <numFmt numFmtId="227" formatCode="mm/dd/yy;@"/>
    <numFmt numFmtId="228" formatCode="0.0;&quot;△ &quot;0.0"/>
    <numFmt numFmtId="229" formatCode="d\-mmm\-yyyy"/>
    <numFmt numFmtId="230" formatCode="[$-F800]dddd\,\ mmmm\ dd\,\ yyyy"/>
    <numFmt numFmtId="231" formatCode="[$-411]ge\.m\.d;@"/>
    <numFmt numFmtId="232" formatCode="yyyy/m/d;@"/>
    <numFmt numFmtId="233" formatCode="yyyy&quot;年&quot;m&quot;月&quot;;@"/>
    <numFmt numFmtId="234" formatCode="0.000000000_ "/>
    <numFmt numFmtId="235" formatCode="0.00000000_ "/>
    <numFmt numFmtId="236" formatCode="0.0000000_ "/>
    <numFmt numFmtId="237" formatCode="0.000;&quot;▲ &quot;0.000"/>
  </numFmts>
  <fonts count="25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4"/>
      <color indexed="8"/>
      <name val="Terminal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5"/>
      <name val="ＭＳ ゴシック"/>
      <family val="3"/>
    </font>
    <font>
      <b/>
      <sz val="18"/>
      <name val="ＭＳ ゴシック"/>
      <family val="3"/>
    </font>
    <font>
      <b/>
      <sz val="17"/>
      <name val="ＭＳ 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ashDot"/>
    </border>
    <border>
      <left style="thin"/>
      <right style="medium"/>
      <top>
        <color indexed="63"/>
      </top>
      <bottom style="dashDot"/>
    </border>
    <border>
      <left style="thin"/>
      <right style="thin"/>
      <top style="dashDot"/>
      <bottom>
        <color indexed="63"/>
      </bottom>
    </border>
    <border>
      <left style="thin"/>
      <right style="medium"/>
      <top style="dashDot"/>
      <bottom>
        <color indexed="63"/>
      </bottom>
    </border>
    <border>
      <left style="medium"/>
      <right style="thin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>
        <color indexed="63"/>
      </right>
      <top>
        <color indexed="63"/>
      </top>
      <bottom style="dashDot"/>
    </border>
    <border>
      <left style="medium"/>
      <right style="thin"/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dashDot"/>
      <bottom>
        <color indexed="63"/>
      </bottom>
    </border>
    <border>
      <left style="medium"/>
      <right style="medium"/>
      <top>
        <color indexed="63"/>
      </top>
      <bottom style="dashDot"/>
    </border>
    <border>
      <left style="medium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</cellStyleXfs>
  <cellXfs count="453">
    <xf numFmtId="0" fontId="0" fillId="0" borderId="0" xfId="0" applyAlignment="1">
      <alignment/>
    </xf>
    <xf numFmtId="176" fontId="5" fillId="0" borderId="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81" fontId="5" fillId="0" borderId="2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right" vertical="center"/>
    </xf>
    <xf numFmtId="49" fontId="5" fillId="0" borderId="6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176" fontId="5" fillId="0" borderId="1" xfId="0" applyNumberFormat="1" applyFont="1" applyFill="1" applyBorder="1" applyAlignment="1" quotePrefix="1">
      <alignment horizontal="right" vertical="center"/>
    </xf>
    <xf numFmtId="176" fontId="5" fillId="0" borderId="0" xfId="0" applyNumberFormat="1" applyFont="1" applyFill="1" applyBorder="1" applyAlignment="1" quotePrefix="1">
      <alignment horizontal="right" vertical="center"/>
    </xf>
    <xf numFmtId="49" fontId="5" fillId="0" borderId="2" xfId="0" applyNumberFormat="1" applyFont="1" applyFill="1" applyBorder="1" applyAlignment="1">
      <alignment horizontal="right" vertical="center"/>
    </xf>
    <xf numFmtId="49" fontId="2" fillId="0" borderId="7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quotePrefix="1">
      <alignment horizontal="right" vertical="center"/>
    </xf>
    <xf numFmtId="0" fontId="5" fillId="0" borderId="0" xfId="0" applyFont="1" applyFill="1" applyBorder="1" applyAlignment="1" quotePrefix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49" fontId="5" fillId="0" borderId="8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194" fontId="7" fillId="0" borderId="12" xfId="0" applyNumberFormat="1" applyFont="1" applyFill="1" applyBorder="1" applyAlignment="1">
      <alignment horizontal="right" vertical="center" wrapText="1"/>
    </xf>
    <xf numFmtId="194" fontId="7" fillId="0" borderId="1" xfId="0" applyNumberFormat="1" applyFont="1" applyFill="1" applyBorder="1" applyAlignment="1">
      <alignment horizontal="right" vertical="center" wrapText="1"/>
    </xf>
    <xf numFmtId="19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176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right" vertical="center" wrapText="1"/>
    </xf>
    <xf numFmtId="208" fontId="7" fillId="0" borderId="1" xfId="0" applyNumberFormat="1" applyFont="1" applyFill="1" applyBorder="1" applyAlignment="1">
      <alignment horizontal="right" vertical="center"/>
    </xf>
    <xf numFmtId="194" fontId="7" fillId="0" borderId="1" xfId="0" applyNumberFormat="1" applyFont="1" applyFill="1" applyBorder="1" applyAlignment="1">
      <alignment horizontal="right" vertical="center"/>
    </xf>
    <xf numFmtId="181" fontId="7" fillId="0" borderId="1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right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181" fontId="7" fillId="0" borderId="1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right" vertical="center" wrapText="1"/>
    </xf>
    <xf numFmtId="194" fontId="7" fillId="0" borderId="12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49" fontId="7" fillId="0" borderId="12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176" fontId="7" fillId="0" borderId="1" xfId="0" applyNumberFormat="1" applyFont="1" applyBorder="1" applyAlignment="1">
      <alignment/>
    </xf>
    <xf numFmtId="0" fontId="7" fillId="0" borderId="14" xfId="0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14" xfId="0" applyNumberFormat="1" applyFont="1" applyBorder="1" applyAlignment="1">
      <alignment/>
    </xf>
    <xf numFmtId="181" fontId="7" fillId="0" borderId="14" xfId="0" applyNumberFormat="1" applyFont="1" applyFill="1" applyBorder="1" applyAlignment="1">
      <alignment horizontal="right" vertical="center"/>
    </xf>
    <xf numFmtId="208" fontId="7" fillId="0" borderId="14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193" fontId="7" fillId="0" borderId="10" xfId="0" applyNumberFormat="1" applyFont="1" applyFill="1" applyBorder="1" applyAlignment="1">
      <alignment vertical="center"/>
    </xf>
    <xf numFmtId="193" fontId="7" fillId="0" borderId="1" xfId="0" applyNumberFormat="1" applyFont="1" applyFill="1" applyBorder="1" applyAlignment="1">
      <alignment vertical="center"/>
    </xf>
    <xf numFmtId="193" fontId="7" fillId="0" borderId="14" xfId="0" applyNumberFormat="1" applyFont="1" applyFill="1" applyBorder="1" applyAlignment="1">
      <alignment vertical="center"/>
    </xf>
    <xf numFmtId="49" fontId="11" fillId="0" borderId="6" xfId="0" applyNumberFormat="1" applyFont="1" applyFill="1" applyBorder="1" applyAlignment="1">
      <alignment horizontal="right" vertical="center"/>
    </xf>
    <xf numFmtId="49" fontId="11" fillId="0" borderId="6" xfId="0" applyNumberFormat="1" applyFont="1" applyFill="1" applyBorder="1" applyAlignment="1" quotePrefix="1">
      <alignment horizontal="right" vertical="center"/>
    </xf>
    <xf numFmtId="49" fontId="11" fillId="0" borderId="5" xfId="0" applyNumberFormat="1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right" vertical="center"/>
    </xf>
    <xf numFmtId="49" fontId="11" fillId="0" borderId="7" xfId="0" applyNumberFormat="1" applyFont="1" applyFill="1" applyBorder="1" applyAlignment="1">
      <alignment horizontal="right" vertical="center"/>
    </xf>
    <xf numFmtId="49" fontId="11" fillId="0" borderId="5" xfId="0" applyNumberFormat="1" applyFont="1" applyFill="1" applyBorder="1" applyAlignment="1" quotePrefix="1">
      <alignment horizontal="righ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 quotePrefix="1">
      <alignment horizontal="right" vertical="center"/>
    </xf>
    <xf numFmtId="0" fontId="7" fillId="0" borderId="0" xfId="0" applyFont="1" applyFill="1" applyBorder="1" applyAlignment="1">
      <alignment horizontal="right" vertical="center" wrapText="1"/>
    </xf>
    <xf numFmtId="177" fontId="7" fillId="0" borderId="1" xfId="0" applyNumberFormat="1" applyFont="1" applyFill="1" applyBorder="1" applyAlignment="1">
      <alignment horizontal="right" vertical="center"/>
    </xf>
    <xf numFmtId="179" fontId="7" fillId="0" borderId="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177" fontId="7" fillId="0" borderId="22" xfId="0" applyNumberFormat="1" applyFont="1" applyFill="1" applyBorder="1" applyAlignment="1">
      <alignment horizontal="right" vertical="center"/>
    </xf>
    <xf numFmtId="181" fontId="7" fillId="0" borderId="22" xfId="0" applyNumberFormat="1" applyFont="1" applyFill="1" applyBorder="1" applyAlignment="1">
      <alignment horizontal="right" vertical="center"/>
    </xf>
    <xf numFmtId="182" fontId="7" fillId="0" borderId="1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2" fontId="7" fillId="0" borderId="0" xfId="21" applyNumberFormat="1" applyFont="1" applyFill="1" applyBorder="1">
      <alignment/>
      <protection/>
    </xf>
    <xf numFmtId="2" fontId="7" fillId="0" borderId="1" xfId="21" applyNumberFormat="1" applyFont="1" applyFill="1" applyBorder="1">
      <alignment/>
      <protection/>
    </xf>
    <xf numFmtId="185" fontId="7" fillId="0" borderId="1" xfId="0" applyNumberFormat="1" applyFont="1" applyFill="1" applyBorder="1" applyAlignment="1">
      <alignment horizontal="right" vertical="center"/>
    </xf>
    <xf numFmtId="182" fontId="7" fillId="0" borderId="23" xfId="0" applyNumberFormat="1" applyFont="1" applyFill="1" applyBorder="1" applyAlignment="1">
      <alignment horizontal="right" vertical="center"/>
    </xf>
    <xf numFmtId="210" fontId="7" fillId="0" borderId="22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1" xfId="0" applyFont="1" applyFill="1" applyBorder="1" applyAlignment="1" quotePrefix="1">
      <alignment horizontal="right" vertical="center"/>
    </xf>
    <xf numFmtId="49" fontId="7" fillId="0" borderId="21" xfId="0" applyNumberFormat="1" applyFont="1" applyFill="1" applyBorder="1" applyAlignment="1">
      <alignment horizontal="right" vertical="center"/>
    </xf>
    <xf numFmtId="188" fontId="7" fillId="0" borderId="1" xfId="0" applyNumberFormat="1" applyFont="1" applyFill="1" applyBorder="1" applyAlignment="1">
      <alignment horizontal="right" vertical="center"/>
    </xf>
    <xf numFmtId="180" fontId="7" fillId="0" borderId="1" xfId="0" applyNumberFormat="1" applyFont="1" applyFill="1" applyBorder="1" applyAlignment="1">
      <alignment horizontal="right" vertical="center"/>
    </xf>
    <xf numFmtId="176" fontId="7" fillId="0" borderId="22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180" fontId="7" fillId="0" borderId="22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 quotePrefix="1">
      <alignment horizontal="right" vertical="center"/>
    </xf>
    <xf numFmtId="176" fontId="7" fillId="0" borderId="24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 quotePrefix="1">
      <alignment horizontal="right" vertical="center"/>
    </xf>
    <xf numFmtId="0" fontId="7" fillId="0" borderId="14" xfId="0" applyFont="1" applyFill="1" applyBorder="1" applyAlignment="1" quotePrefix="1">
      <alignment horizontal="right" vertical="center"/>
    </xf>
    <xf numFmtId="176" fontId="7" fillId="0" borderId="2" xfId="0" applyNumberFormat="1" applyFont="1" applyFill="1" applyBorder="1" applyAlignment="1" quotePrefix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176" fontId="7" fillId="0" borderId="25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horizontal="right" vertical="center"/>
    </xf>
    <xf numFmtId="194" fontId="7" fillId="0" borderId="10" xfId="0" applyNumberFormat="1" applyFont="1" applyBorder="1" applyAlignment="1">
      <alignment vertical="center"/>
    </xf>
    <xf numFmtId="194" fontId="7" fillId="0" borderId="1" xfId="0" applyNumberFormat="1" applyFont="1" applyFill="1" applyBorder="1" applyAlignment="1" quotePrefix="1">
      <alignment vertical="center"/>
    </xf>
    <xf numFmtId="194" fontId="7" fillId="0" borderId="1" xfId="0" applyNumberFormat="1" applyFont="1" applyFill="1" applyBorder="1" applyAlignment="1">
      <alignment vertical="center"/>
    </xf>
    <xf numFmtId="194" fontId="7" fillId="0" borderId="14" xfId="0" applyNumberFormat="1" applyFont="1" applyFill="1" applyBorder="1" applyAlignment="1">
      <alignment vertical="center"/>
    </xf>
    <xf numFmtId="0" fontId="7" fillId="0" borderId="1" xfId="0" applyFont="1" applyFill="1" applyBorder="1" applyAlignment="1" quotePrefix="1">
      <alignment horizontal="right" vertical="center" wrapText="1"/>
    </xf>
    <xf numFmtId="194" fontId="7" fillId="0" borderId="12" xfId="0" applyNumberFormat="1" applyFont="1" applyFill="1" applyBorder="1" applyAlignment="1" quotePrefix="1">
      <alignment horizontal="right" vertical="center"/>
    </xf>
    <xf numFmtId="194" fontId="7" fillId="0" borderId="2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49" fontId="5" fillId="0" borderId="6" xfId="0" applyNumberFormat="1" applyFont="1" applyFill="1" applyBorder="1" applyAlignment="1">
      <alignment horizontal="left" vertical="center"/>
    </xf>
    <xf numFmtId="176" fontId="7" fillId="0" borderId="26" xfId="0" applyNumberFormat="1" applyFont="1" applyFill="1" applyBorder="1" applyAlignment="1">
      <alignment horizontal="right" vertical="center"/>
    </xf>
    <xf numFmtId="176" fontId="7" fillId="0" borderId="27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>
      <alignment horizontal="right" vertical="center"/>
    </xf>
    <xf numFmtId="176" fontId="7" fillId="0" borderId="29" xfId="0" applyNumberFormat="1" applyFont="1" applyFill="1" applyBorder="1" applyAlignment="1">
      <alignment horizontal="right" vertical="center"/>
    </xf>
    <xf numFmtId="176" fontId="7" fillId="0" borderId="30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 quotePrefix="1">
      <alignment horizontal="right" vertical="center"/>
    </xf>
    <xf numFmtId="176" fontId="7" fillId="0" borderId="31" xfId="0" applyNumberFormat="1" applyFont="1" applyFill="1" applyBorder="1" applyAlignment="1" quotePrefix="1">
      <alignment horizontal="right" vertical="center"/>
    </xf>
    <xf numFmtId="0" fontId="7" fillId="0" borderId="32" xfId="0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horizontal="right" vertical="center"/>
    </xf>
    <xf numFmtId="194" fontId="7" fillId="0" borderId="26" xfId="0" applyNumberFormat="1" applyFont="1" applyFill="1" applyBorder="1" applyAlignment="1">
      <alignment vertical="center"/>
    </xf>
    <xf numFmtId="180" fontId="7" fillId="0" borderId="32" xfId="0" applyNumberFormat="1" applyFont="1" applyFill="1" applyBorder="1" applyAlignment="1">
      <alignment horizontal="right" vertical="center"/>
    </xf>
    <xf numFmtId="181" fontId="7" fillId="0" borderId="32" xfId="0" applyNumberFormat="1" applyFont="1" applyFill="1" applyBorder="1" applyAlignment="1">
      <alignment horizontal="right" vertical="center"/>
    </xf>
    <xf numFmtId="180" fontId="7" fillId="0" borderId="26" xfId="0" applyNumberFormat="1" applyFont="1" applyFill="1" applyBorder="1" applyAlignment="1">
      <alignment horizontal="right" vertical="center"/>
    </xf>
    <xf numFmtId="176" fontId="7" fillId="0" borderId="33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 quotePrefix="1">
      <alignment horizontal="right" vertical="center"/>
    </xf>
    <xf numFmtId="176" fontId="7" fillId="0" borderId="34" xfId="0" applyNumberFormat="1" applyFont="1" applyFill="1" applyBorder="1" applyAlignment="1" quotePrefix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176" fontId="7" fillId="0" borderId="35" xfId="0" applyNumberFormat="1" applyFont="1" applyFill="1" applyBorder="1" applyAlignment="1">
      <alignment horizontal="right" vertical="center"/>
    </xf>
    <xf numFmtId="194" fontId="7" fillId="0" borderId="28" xfId="0" applyNumberFormat="1" applyFont="1" applyFill="1" applyBorder="1" applyAlignment="1">
      <alignment vertical="center"/>
    </xf>
    <xf numFmtId="180" fontId="7" fillId="0" borderId="35" xfId="0" applyNumberFormat="1" applyFont="1" applyFill="1" applyBorder="1" applyAlignment="1">
      <alignment horizontal="right" vertical="center"/>
    </xf>
    <xf numFmtId="181" fontId="7" fillId="0" borderId="35" xfId="0" applyNumberFormat="1" applyFont="1" applyFill="1" applyBorder="1" applyAlignment="1">
      <alignment horizontal="right" vertical="center"/>
    </xf>
    <xf numFmtId="180" fontId="7" fillId="0" borderId="28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7" fillId="0" borderId="1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76" fontId="7" fillId="0" borderId="22" xfId="0" applyNumberFormat="1" applyFont="1" applyFill="1" applyBorder="1" applyAlignment="1" quotePrefix="1">
      <alignment horizontal="right" vertical="center"/>
    </xf>
    <xf numFmtId="180" fontId="7" fillId="0" borderId="1" xfId="0" applyNumberFormat="1" applyFont="1" applyFill="1" applyBorder="1" applyAlignment="1">
      <alignment vertical="center"/>
    </xf>
    <xf numFmtId="180" fontId="7" fillId="0" borderId="26" xfId="0" applyNumberFormat="1" applyFont="1" applyFill="1" applyBorder="1" applyAlignment="1">
      <alignment vertical="center"/>
    </xf>
    <xf numFmtId="180" fontId="7" fillId="0" borderId="28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/>
    </xf>
    <xf numFmtId="176" fontId="7" fillId="0" borderId="36" xfId="0" applyNumberFormat="1" applyFont="1" applyFill="1" applyBorder="1" applyAlignment="1">
      <alignment horizontal="right" vertical="center"/>
    </xf>
    <xf numFmtId="176" fontId="7" fillId="0" borderId="5" xfId="0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/>
    </xf>
    <xf numFmtId="227" fontId="5" fillId="0" borderId="1" xfId="0" applyNumberFormat="1" applyFont="1" applyFill="1" applyBorder="1" applyAlignment="1" applyProtection="1" quotePrefix="1">
      <alignment horizontal="right" vertical="center"/>
      <protection locked="0"/>
    </xf>
    <xf numFmtId="194" fontId="7" fillId="0" borderId="38" xfId="0" applyNumberFormat="1" applyFont="1" applyFill="1" applyBorder="1" applyAlignment="1">
      <alignment horizontal="right" vertical="center"/>
    </xf>
    <xf numFmtId="194" fontId="7" fillId="0" borderId="23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 wrapText="1"/>
    </xf>
    <xf numFmtId="176" fontId="7" fillId="0" borderId="23" xfId="0" applyNumberFormat="1" applyFont="1" applyFill="1" applyBorder="1" applyAlignment="1">
      <alignment horizontal="right" vertical="center"/>
    </xf>
    <xf numFmtId="49" fontId="7" fillId="0" borderId="39" xfId="0" applyNumberFormat="1" applyFont="1" applyFill="1" applyBorder="1" applyAlignment="1">
      <alignment horizontal="right" vertical="center"/>
    </xf>
    <xf numFmtId="193" fontId="7" fillId="0" borderId="23" xfId="0" applyNumberFormat="1" applyFont="1" applyFill="1" applyBorder="1" applyAlignment="1">
      <alignment vertical="center"/>
    </xf>
    <xf numFmtId="208" fontId="7" fillId="0" borderId="23" xfId="0" applyNumberFormat="1" applyFont="1" applyFill="1" applyBorder="1" applyAlignment="1">
      <alignment horizontal="right" vertical="center"/>
    </xf>
    <xf numFmtId="181" fontId="7" fillId="0" borderId="23" xfId="0" applyNumberFormat="1" applyFont="1" applyFill="1" applyBorder="1" applyAlignment="1">
      <alignment horizontal="right"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horizontal="right" vertical="center"/>
    </xf>
    <xf numFmtId="176" fontId="7" fillId="0" borderId="23" xfId="0" applyNumberFormat="1" applyFont="1" applyFill="1" applyBorder="1" applyAlignment="1" quotePrefix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176" fontId="7" fillId="0" borderId="38" xfId="0" applyNumberFormat="1" applyFont="1" applyFill="1" applyBorder="1" applyAlignment="1">
      <alignment horizontal="right" vertical="center"/>
    </xf>
    <xf numFmtId="176" fontId="7" fillId="0" borderId="41" xfId="0" applyNumberFormat="1" applyFont="1" applyFill="1" applyBorder="1" applyAlignment="1">
      <alignment horizontal="right" vertical="center"/>
    </xf>
    <xf numFmtId="0" fontId="7" fillId="0" borderId="39" xfId="0" applyFont="1" applyBorder="1" applyAlignment="1">
      <alignment/>
    </xf>
    <xf numFmtId="194" fontId="7" fillId="0" borderId="23" xfId="0" applyNumberFormat="1" applyFont="1" applyFill="1" applyBorder="1" applyAlignment="1" quotePrefix="1">
      <alignment vertical="center"/>
    </xf>
    <xf numFmtId="194" fontId="7" fillId="0" borderId="23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horizontal="right" vertical="center"/>
    </xf>
    <xf numFmtId="179" fontId="7" fillId="0" borderId="23" xfId="0" applyNumberFormat="1" applyFont="1" applyFill="1" applyBorder="1" applyAlignment="1">
      <alignment horizontal="right" vertical="center"/>
    </xf>
    <xf numFmtId="210" fontId="7" fillId="0" borderId="42" xfId="0" applyNumberFormat="1" applyFont="1" applyFill="1" applyBorder="1" applyAlignment="1">
      <alignment horizontal="right" vertical="center"/>
    </xf>
    <xf numFmtId="194" fontId="7" fillId="0" borderId="41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 quotePrefix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176" fontId="7" fillId="0" borderId="42" xfId="0" applyNumberFormat="1" applyFont="1" applyFill="1" applyBorder="1" applyAlignment="1">
      <alignment horizontal="right" vertical="center"/>
    </xf>
    <xf numFmtId="176" fontId="7" fillId="0" borderId="43" xfId="0" applyNumberFormat="1" applyFont="1" applyFill="1" applyBorder="1" applyAlignment="1">
      <alignment horizontal="right" vertical="center"/>
    </xf>
    <xf numFmtId="49" fontId="7" fillId="0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49" fontId="7" fillId="0" borderId="44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194" fontId="7" fillId="0" borderId="1" xfId="0" applyNumberFormat="1" applyFont="1" applyFill="1" applyBorder="1" applyAlignment="1" quotePrefix="1">
      <alignment horizontal="right" vertical="center"/>
    </xf>
    <xf numFmtId="194" fontId="7" fillId="0" borderId="23" xfId="0" applyNumberFormat="1" applyFont="1" applyFill="1" applyBorder="1" applyAlignment="1" quotePrefix="1">
      <alignment horizontal="right" vertical="center"/>
    </xf>
    <xf numFmtId="210" fontId="7" fillId="0" borderId="0" xfId="0" applyNumberFormat="1" applyFont="1" applyFill="1" applyAlignment="1">
      <alignment/>
    </xf>
    <xf numFmtId="210" fontId="7" fillId="0" borderId="39" xfId="0" applyNumberFormat="1" applyFont="1" applyFill="1" applyBorder="1" applyAlignment="1">
      <alignment/>
    </xf>
    <xf numFmtId="176" fontId="7" fillId="0" borderId="45" xfId="0" applyNumberFormat="1" applyFont="1" applyFill="1" applyBorder="1" applyAlignment="1">
      <alignment horizontal="right" vertical="center"/>
    </xf>
    <xf numFmtId="176" fontId="7" fillId="0" borderId="46" xfId="0" applyNumberFormat="1" applyFont="1" applyFill="1" applyBorder="1" applyAlignment="1">
      <alignment horizontal="right" vertical="center"/>
    </xf>
    <xf numFmtId="176" fontId="7" fillId="0" borderId="46" xfId="0" applyNumberFormat="1" applyFont="1" applyFill="1" applyBorder="1" applyAlignment="1" quotePrefix="1">
      <alignment horizontal="right" vertical="center"/>
    </xf>
    <xf numFmtId="176" fontId="7" fillId="0" borderId="47" xfId="0" applyNumberFormat="1" applyFont="1" applyFill="1" applyBorder="1" applyAlignment="1">
      <alignment horizontal="right" vertical="center"/>
    </xf>
    <xf numFmtId="194" fontId="7" fillId="0" borderId="46" xfId="0" applyNumberFormat="1" applyFont="1" applyFill="1" applyBorder="1" applyAlignment="1">
      <alignment vertical="center"/>
    </xf>
    <xf numFmtId="0" fontId="7" fillId="0" borderId="47" xfId="0" applyFont="1" applyFill="1" applyBorder="1" applyAlignment="1">
      <alignment horizontal="right" vertical="center"/>
    </xf>
    <xf numFmtId="177" fontId="7" fillId="0" borderId="46" xfId="0" applyNumberFormat="1" applyFont="1" applyFill="1" applyBorder="1" applyAlignment="1">
      <alignment horizontal="right" vertical="center"/>
    </xf>
    <xf numFmtId="181" fontId="7" fillId="0" borderId="47" xfId="0" applyNumberFormat="1" applyFont="1" applyFill="1" applyBorder="1" applyAlignment="1">
      <alignment horizontal="right" vertical="center"/>
    </xf>
    <xf numFmtId="180" fontId="7" fillId="0" borderId="46" xfId="0" applyNumberFormat="1" applyFont="1" applyFill="1" applyBorder="1" applyAlignment="1">
      <alignment horizontal="right" vertical="center"/>
    </xf>
    <xf numFmtId="180" fontId="7" fillId="0" borderId="46" xfId="0" applyNumberFormat="1" applyFont="1" applyFill="1" applyBorder="1" applyAlignment="1">
      <alignment vertical="center"/>
    </xf>
    <xf numFmtId="176" fontId="7" fillId="0" borderId="48" xfId="0" applyNumberFormat="1" applyFont="1" applyFill="1" applyBorder="1" applyAlignment="1">
      <alignment horizontal="right" vertical="center"/>
    </xf>
    <xf numFmtId="210" fontId="7" fillId="0" borderId="0" xfId="0" applyNumberFormat="1" applyFont="1" applyFill="1" applyBorder="1" applyAlignment="1">
      <alignment/>
    </xf>
    <xf numFmtId="210" fontId="7" fillId="0" borderId="49" xfId="0" applyNumberFormat="1" applyFont="1" applyFill="1" applyBorder="1" applyAlignment="1">
      <alignment/>
    </xf>
    <xf numFmtId="210" fontId="7" fillId="0" borderId="23" xfId="0" applyNumberFormat="1" applyFont="1" applyFill="1" applyBorder="1" applyAlignment="1">
      <alignment/>
    </xf>
    <xf numFmtId="49" fontId="7" fillId="0" borderId="6" xfId="0" applyNumberFormat="1" applyFont="1" applyFill="1" applyBorder="1" applyAlignment="1">
      <alignment horizontal="right" vertical="center"/>
    </xf>
    <xf numFmtId="49" fontId="7" fillId="0" borderId="50" xfId="0" applyNumberFormat="1" applyFont="1" applyFill="1" applyBorder="1" applyAlignment="1">
      <alignment horizontal="right" vertical="center"/>
    </xf>
    <xf numFmtId="49" fontId="7" fillId="0" borderId="6" xfId="0" applyNumberFormat="1" applyFont="1" applyFill="1" applyBorder="1" applyAlignment="1" quotePrefix="1">
      <alignment horizontal="right" vertical="center"/>
    </xf>
    <xf numFmtId="0" fontId="18" fillId="0" borderId="51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 quotePrefix="1">
      <alignment horizontal="right" vertical="center"/>
    </xf>
    <xf numFmtId="49" fontId="5" fillId="0" borderId="50" xfId="0" applyNumberFormat="1" applyFont="1" applyFill="1" applyBorder="1" applyAlignment="1" quotePrefix="1">
      <alignment horizontal="right" vertical="center"/>
    </xf>
    <xf numFmtId="49" fontId="7" fillId="0" borderId="50" xfId="0" applyNumberFormat="1" applyFont="1" applyFill="1" applyBorder="1" applyAlignment="1" quotePrefix="1">
      <alignment horizontal="right" vertical="center"/>
    </xf>
    <xf numFmtId="49" fontId="7" fillId="0" borderId="53" xfId="0" applyNumberFormat="1" applyFont="1" applyFill="1" applyBorder="1" applyAlignment="1" quotePrefix="1">
      <alignment horizontal="right" vertical="center"/>
    </xf>
    <xf numFmtId="49" fontId="7" fillId="0" borderId="54" xfId="0" applyNumberFormat="1" applyFont="1" applyFill="1" applyBorder="1" applyAlignment="1" quotePrefix="1">
      <alignment horizontal="right" vertical="center"/>
    </xf>
    <xf numFmtId="49" fontId="7" fillId="0" borderId="55" xfId="0" applyNumberFormat="1" applyFont="1" applyFill="1" applyBorder="1" applyAlignment="1" quotePrefix="1">
      <alignment horizontal="right" vertical="center"/>
    </xf>
    <xf numFmtId="49" fontId="17" fillId="0" borderId="6" xfId="0" applyNumberFormat="1" applyFont="1" applyFill="1" applyBorder="1" applyAlignment="1">
      <alignment horizontal="right" vertical="center"/>
    </xf>
    <xf numFmtId="49" fontId="17" fillId="0" borderId="50" xfId="0" applyNumberFormat="1" applyFont="1" applyFill="1" applyBorder="1" applyAlignment="1">
      <alignment horizontal="right" vertical="center"/>
    </xf>
    <xf numFmtId="49" fontId="17" fillId="0" borderId="6" xfId="0" applyNumberFormat="1" applyFont="1" applyFill="1" applyBorder="1" applyAlignment="1" quotePrefix="1">
      <alignment horizontal="right" vertical="center"/>
    </xf>
    <xf numFmtId="49" fontId="17" fillId="0" borderId="50" xfId="0" applyNumberFormat="1" applyFont="1" applyFill="1" applyBorder="1" applyAlignment="1" quotePrefix="1">
      <alignment horizontal="right" vertical="center"/>
    </xf>
    <xf numFmtId="176" fontId="17" fillId="0" borderId="1" xfId="0" applyNumberFormat="1" applyFont="1" applyFill="1" applyBorder="1" applyAlignment="1">
      <alignment horizontal="right" vertical="center"/>
    </xf>
    <xf numFmtId="176" fontId="17" fillId="0" borderId="1" xfId="0" applyNumberFormat="1" applyFont="1" applyFill="1" applyBorder="1" applyAlignment="1" quotePrefix="1">
      <alignment horizontal="right" vertical="center"/>
    </xf>
    <xf numFmtId="176" fontId="17" fillId="0" borderId="1" xfId="0" applyNumberFormat="1" applyFont="1" applyFill="1" applyBorder="1" applyAlignment="1" quotePrefix="1">
      <alignment horizontal="left" vertical="center"/>
    </xf>
    <xf numFmtId="49" fontId="17" fillId="0" borderId="1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176" fontId="7" fillId="0" borderId="39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18" fillId="0" borderId="51" xfId="0" applyFont="1" applyFill="1" applyBorder="1" applyAlignment="1" quotePrefix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 quotePrefix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/>
    </xf>
    <xf numFmtId="0" fontId="21" fillId="0" borderId="16" xfId="0" applyFont="1" applyFill="1" applyBorder="1" applyAlignment="1" quotePrefix="1">
      <alignment horizontal="left" vertical="center"/>
    </xf>
    <xf numFmtId="0" fontId="21" fillId="0" borderId="58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 quotePrefix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 quotePrefix="1">
      <alignment horizontal="center" vertical="center" wrapText="1"/>
    </xf>
    <xf numFmtId="0" fontId="21" fillId="0" borderId="60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18" xfId="0" applyFont="1" applyFill="1" applyBorder="1" applyAlignment="1" quotePrefix="1">
      <alignment horizontal="left" vertical="center"/>
    </xf>
    <xf numFmtId="0" fontId="19" fillId="0" borderId="18" xfId="0" applyFont="1" applyFill="1" applyBorder="1" applyAlignment="1">
      <alignment horizontal="left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left" vertical="center"/>
    </xf>
    <xf numFmtId="0" fontId="10" fillId="0" borderId="18" xfId="0" applyFont="1" applyFill="1" applyBorder="1" applyAlignment="1" quotePrefix="1">
      <alignment horizontal="left" vertical="center"/>
    </xf>
    <xf numFmtId="49" fontId="7" fillId="0" borderId="55" xfId="0" applyNumberFormat="1" applyFont="1" applyFill="1" applyBorder="1" applyAlignment="1">
      <alignment horizontal="right" vertical="center"/>
    </xf>
    <xf numFmtId="49" fontId="7" fillId="0" borderId="61" xfId="0" applyNumberFormat="1" applyFont="1" applyFill="1" applyBorder="1" applyAlignment="1">
      <alignment horizontal="right" vertical="center"/>
    </xf>
    <xf numFmtId="0" fontId="7" fillId="0" borderId="43" xfId="0" applyFont="1" applyFill="1" applyBorder="1" applyAlignment="1">
      <alignment horizontal="right" vertical="center"/>
    </xf>
    <xf numFmtId="0" fontId="7" fillId="0" borderId="62" xfId="0" applyFont="1" applyFill="1" applyBorder="1" applyAlignment="1">
      <alignment horizontal="right" vertical="center"/>
    </xf>
    <xf numFmtId="176" fontId="7" fillId="0" borderId="46" xfId="0" applyNumberFormat="1" applyFont="1" applyBorder="1" applyAlignment="1">
      <alignment/>
    </xf>
    <xf numFmtId="176" fontId="7" fillId="0" borderId="46" xfId="0" applyNumberFormat="1" applyFont="1" applyBorder="1" applyAlignment="1">
      <alignment horizontal="right"/>
    </xf>
    <xf numFmtId="49" fontId="17" fillId="0" borderId="55" xfId="0" applyNumberFormat="1" applyFont="1" applyFill="1" applyBorder="1" applyAlignment="1" quotePrefix="1">
      <alignment horizontal="right" vertical="center"/>
    </xf>
    <xf numFmtId="181" fontId="7" fillId="0" borderId="46" xfId="0" applyNumberFormat="1" applyFont="1" applyFill="1" applyBorder="1" applyAlignment="1">
      <alignment horizontal="right" vertical="center"/>
    </xf>
    <xf numFmtId="176" fontId="7" fillId="0" borderId="46" xfId="0" applyNumberFormat="1" applyFont="1" applyFill="1" applyBorder="1" applyAlignment="1">
      <alignment vertical="center"/>
    </xf>
    <xf numFmtId="0" fontId="10" fillId="0" borderId="37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right" vertical="center"/>
    </xf>
    <xf numFmtId="193" fontId="7" fillId="0" borderId="46" xfId="0" applyNumberFormat="1" applyFont="1" applyFill="1" applyBorder="1" applyAlignment="1">
      <alignment vertical="center"/>
    </xf>
    <xf numFmtId="208" fontId="7" fillId="0" borderId="46" xfId="0" applyNumberFormat="1" applyFont="1" applyFill="1" applyBorder="1" applyAlignment="1">
      <alignment horizontal="right" vertical="center"/>
    </xf>
    <xf numFmtId="176" fontId="17" fillId="0" borderId="23" xfId="0" applyNumberFormat="1" applyFont="1" applyFill="1" applyBorder="1" applyAlignment="1">
      <alignment horizontal="right" vertical="center"/>
    </xf>
    <xf numFmtId="230" fontId="16" fillId="0" borderId="1" xfId="0" applyNumberFormat="1" applyFont="1" applyFill="1" applyBorder="1" applyAlignment="1">
      <alignment horizontal="left" vertical="center"/>
    </xf>
    <xf numFmtId="38" fontId="7" fillId="0" borderId="1" xfId="17" applyFont="1" applyFill="1" applyBorder="1" applyAlignment="1">
      <alignment horizontal="right" vertical="center"/>
    </xf>
    <xf numFmtId="182" fontId="7" fillId="0" borderId="46" xfId="0" applyNumberFormat="1" applyFont="1" applyFill="1" applyBorder="1" applyAlignment="1">
      <alignment horizontal="right" vertical="center"/>
    </xf>
    <xf numFmtId="38" fontId="7" fillId="0" borderId="46" xfId="17" applyFont="1" applyFill="1" applyBorder="1" applyAlignment="1">
      <alignment horizontal="right" vertical="center"/>
    </xf>
    <xf numFmtId="38" fontId="7" fillId="0" borderId="23" xfId="17" applyFont="1" applyFill="1" applyBorder="1" applyAlignment="1">
      <alignment horizontal="right" vertical="center"/>
    </xf>
    <xf numFmtId="0" fontId="18" fillId="0" borderId="52" xfId="0" applyFont="1" applyFill="1" applyBorder="1" applyAlignment="1" quotePrefix="1">
      <alignment horizontal="center" vertical="center" wrapText="1"/>
    </xf>
    <xf numFmtId="0" fontId="7" fillId="0" borderId="46" xfId="0" applyFont="1" applyFill="1" applyBorder="1" applyAlignment="1" quotePrefix="1">
      <alignment horizontal="right" vertical="center"/>
    </xf>
    <xf numFmtId="176" fontId="7" fillId="0" borderId="62" xfId="0" applyNumberFormat="1" applyFont="1" applyFill="1" applyBorder="1" applyAlignment="1">
      <alignment horizontal="right" vertical="center"/>
    </xf>
    <xf numFmtId="176" fontId="7" fillId="0" borderId="47" xfId="0" applyNumberFormat="1" applyFont="1" applyFill="1" applyBorder="1" applyAlignment="1" quotePrefix="1">
      <alignment horizontal="right" vertical="center"/>
    </xf>
    <xf numFmtId="0" fontId="7" fillId="0" borderId="22" xfId="0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0" fontId="7" fillId="0" borderId="39" xfId="0" applyFont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 quotePrefix="1">
      <alignment horizontal="right" vertical="center" shrinkToFit="1"/>
    </xf>
    <xf numFmtId="0" fontId="7" fillId="0" borderId="46" xfId="0" applyFont="1" applyFill="1" applyBorder="1" applyAlignment="1">
      <alignment horizontal="right" vertical="center"/>
    </xf>
    <xf numFmtId="176" fontId="5" fillId="0" borderId="46" xfId="0" applyNumberFormat="1" applyFont="1" applyFill="1" applyBorder="1" applyAlignment="1" quotePrefix="1">
      <alignment horizontal="right" vertical="center"/>
    </xf>
    <xf numFmtId="195" fontId="7" fillId="0" borderId="46" xfId="0" applyNumberFormat="1" applyFont="1" applyFill="1" applyBorder="1" applyAlignment="1">
      <alignment vertical="center"/>
    </xf>
    <xf numFmtId="0" fontId="8" fillId="0" borderId="2" xfId="16" applyBorder="1" applyAlignment="1">
      <alignment/>
    </xf>
    <xf numFmtId="176" fontId="7" fillId="0" borderId="1" xfId="0" applyNumberFormat="1" applyFont="1" applyFill="1" applyBorder="1" applyAlignment="1">
      <alignment horizontal="right"/>
    </xf>
    <xf numFmtId="176" fontId="7" fillId="0" borderId="1" xfId="0" applyNumberFormat="1" applyFont="1" applyFill="1" applyBorder="1" applyAlignment="1">
      <alignment horizontal="right" vertical="top"/>
    </xf>
    <xf numFmtId="210" fontId="7" fillId="0" borderId="41" xfId="0" applyNumberFormat="1" applyFont="1" applyFill="1" applyBorder="1" applyAlignment="1">
      <alignment/>
    </xf>
    <xf numFmtId="210" fontId="7" fillId="0" borderId="42" xfId="0" applyNumberFormat="1" applyFont="1" applyFill="1" applyBorder="1" applyAlignment="1">
      <alignment/>
    </xf>
    <xf numFmtId="210" fontId="7" fillId="0" borderId="61" xfId="0" applyNumberFormat="1" applyFont="1" applyFill="1" applyBorder="1" applyAlignment="1">
      <alignment/>
    </xf>
    <xf numFmtId="194" fontId="7" fillId="0" borderId="46" xfId="0" applyNumberFormat="1" applyFont="1" applyFill="1" applyBorder="1" applyAlignment="1">
      <alignment horizontal="right" vertical="center"/>
    </xf>
    <xf numFmtId="210" fontId="7" fillId="0" borderId="46" xfId="0" applyNumberFormat="1" applyFont="1" applyFill="1" applyBorder="1" applyAlignment="1">
      <alignment/>
    </xf>
    <xf numFmtId="0" fontId="7" fillId="0" borderId="46" xfId="0" applyFont="1" applyFill="1" applyBorder="1" applyAlignment="1">
      <alignment horizontal="right" vertical="center" wrapText="1"/>
    </xf>
    <xf numFmtId="49" fontId="17" fillId="0" borderId="55" xfId="0" applyNumberFormat="1" applyFont="1" applyFill="1" applyBorder="1" applyAlignment="1">
      <alignment horizontal="right" vertical="center"/>
    </xf>
    <xf numFmtId="210" fontId="7" fillId="0" borderId="62" xfId="0" applyNumberFormat="1" applyFont="1" applyFill="1" applyBorder="1" applyAlignment="1">
      <alignment/>
    </xf>
    <xf numFmtId="210" fontId="7" fillId="0" borderId="47" xfId="0" applyNumberFormat="1" applyFont="1" applyFill="1" applyBorder="1" applyAlignment="1">
      <alignment/>
    </xf>
    <xf numFmtId="0" fontId="0" fillId="0" borderId="14" xfId="0" applyBorder="1" applyAlignment="1">
      <alignment/>
    </xf>
    <xf numFmtId="194" fontId="7" fillId="0" borderId="23" xfId="16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/>
    </xf>
    <xf numFmtId="176" fontId="7" fillId="0" borderId="46" xfId="0" applyNumberFormat="1" applyFont="1" applyFill="1" applyBorder="1" applyAlignment="1">
      <alignment/>
    </xf>
    <xf numFmtId="176" fontId="7" fillId="0" borderId="14" xfId="0" applyNumberFormat="1" applyFont="1" applyFill="1" applyBorder="1" applyAlignment="1">
      <alignment/>
    </xf>
    <xf numFmtId="0" fontId="7" fillId="0" borderId="1" xfId="0" applyFont="1" applyFill="1" applyBorder="1" applyAlignment="1" quotePrefix="1">
      <alignment horizontal="right" vertical="center" shrinkToFit="1"/>
    </xf>
    <xf numFmtId="176" fontId="7" fillId="2" borderId="22" xfId="0" applyNumberFormat="1" applyFont="1" applyFill="1" applyBorder="1" applyAlignment="1">
      <alignment horizontal="right" vertical="center"/>
    </xf>
    <xf numFmtId="176" fontId="7" fillId="2" borderId="1" xfId="0" applyNumberFormat="1" applyFont="1" applyFill="1" applyBorder="1" applyAlignment="1">
      <alignment horizontal="right" vertical="center"/>
    </xf>
    <xf numFmtId="176" fontId="7" fillId="2" borderId="47" xfId="0" applyNumberFormat="1" applyFont="1" applyFill="1" applyBorder="1" applyAlignment="1">
      <alignment horizontal="right" vertical="center"/>
    </xf>
    <xf numFmtId="176" fontId="7" fillId="2" borderId="46" xfId="0" applyNumberFormat="1" applyFont="1" applyFill="1" applyBorder="1" applyAlignment="1">
      <alignment horizontal="right" vertical="center"/>
    </xf>
    <xf numFmtId="186" fontId="7" fillId="0" borderId="0" xfId="0" applyNumberFormat="1" applyFont="1" applyBorder="1" applyAlignment="1">
      <alignment/>
    </xf>
    <xf numFmtId="0" fontId="19" fillId="0" borderId="63" xfId="0" applyFont="1" applyFill="1" applyBorder="1" applyAlignment="1" quotePrefix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 quotePrefix="1">
      <alignment horizontal="center" vertical="center" wrapText="1"/>
    </xf>
    <xf numFmtId="0" fontId="18" fillId="0" borderId="67" xfId="0" applyFont="1" applyFill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18" fillId="0" borderId="65" xfId="0" applyFont="1" applyFill="1" applyBorder="1" applyAlignment="1">
      <alignment horizontal="center" vertical="center" wrapText="1"/>
    </xf>
    <xf numFmtId="0" fontId="18" fillId="0" borderId="64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 quotePrefix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14" fontId="6" fillId="0" borderId="0" xfId="0" applyNumberFormat="1" applyFont="1" applyFill="1" applyAlignment="1">
      <alignment horizontal="right" vertical="center"/>
    </xf>
    <xf numFmtId="14" fontId="7" fillId="0" borderId="0" xfId="0" applyNumberFormat="1" applyFont="1" applyFill="1" applyAlignment="1">
      <alignment horizontal="right" vertical="center"/>
    </xf>
    <xf numFmtId="0" fontId="11" fillId="0" borderId="63" xfId="0" applyFont="1" applyFill="1" applyBorder="1" applyAlignment="1" quotePrefix="1">
      <alignment horizontal="center" vertical="center" wrapText="1"/>
    </xf>
    <xf numFmtId="0" fontId="18" fillId="0" borderId="65" xfId="0" applyFont="1" applyFill="1" applyBorder="1" applyAlignment="1" quotePrefix="1">
      <alignment horizontal="center" vertical="center" wrapText="1"/>
    </xf>
    <xf numFmtId="0" fontId="18" fillId="0" borderId="64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center" vertical="center" wrapText="1"/>
    </xf>
    <xf numFmtId="0" fontId="18" fillId="0" borderId="66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 quotePrefix="1">
      <alignment horizontal="center" vertical="center" wrapText="1"/>
    </xf>
    <xf numFmtId="0" fontId="11" fillId="0" borderId="69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70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 quotePrefix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51" xfId="0" applyFont="1" applyFill="1" applyBorder="1" applyAlignment="1" quotePrefix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1" fillId="0" borderId="72" xfId="0" applyFont="1" applyFill="1" applyBorder="1" applyAlignment="1" quotePrefix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5" fillId="0" borderId="73" xfId="0" applyFont="1" applyFill="1" applyBorder="1" applyAlignment="1" quotePrefix="1">
      <alignment horizontal="center" vertical="center" wrapText="1"/>
    </xf>
    <xf numFmtId="0" fontId="11" fillId="0" borderId="74" xfId="0" applyFont="1" applyFill="1" applyBorder="1" applyAlignment="1">
      <alignment horizontal="center" vertical="center" wrapText="1"/>
    </xf>
    <xf numFmtId="0" fontId="11" fillId="0" borderId="7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8" fillId="0" borderId="76" xfId="0" applyFont="1" applyFill="1" applyBorder="1" applyAlignment="1">
      <alignment horizontal="center" vertical="center" wrapText="1"/>
    </xf>
    <xf numFmtId="0" fontId="18" fillId="0" borderId="77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 quotePrefix="1">
      <alignment horizontal="center" vertical="center" wrapText="1"/>
    </xf>
    <xf numFmtId="0" fontId="18" fillId="0" borderId="71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 quotePrefix="1">
      <alignment horizontal="center" vertical="center" wrapText="1"/>
    </xf>
    <xf numFmtId="0" fontId="19" fillId="0" borderId="64" xfId="0" applyFont="1" applyFill="1" applyBorder="1" applyAlignment="1">
      <alignment horizontal="center" vertical="center" wrapText="1"/>
    </xf>
    <xf numFmtId="0" fontId="19" fillId="0" borderId="66" xfId="0" applyFont="1" applyFill="1" applyBorder="1" applyAlignment="1">
      <alignment horizontal="center" vertical="center" wrapText="1"/>
    </xf>
    <xf numFmtId="0" fontId="18" fillId="0" borderId="78" xfId="0" applyFont="1" applyFill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9" fillId="0" borderId="69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79" xfId="0" applyFont="1" applyBorder="1" applyAlignment="1">
      <alignment/>
    </xf>
    <xf numFmtId="0" fontId="15" fillId="0" borderId="51" xfId="0" applyFont="1" applyBorder="1" applyAlignment="1">
      <alignment horizontal="center" vertical="center" wrapText="1"/>
    </xf>
    <xf numFmtId="0" fontId="18" fillId="0" borderId="37" xfId="0" applyFont="1" applyFill="1" applyBorder="1" applyAlignment="1" quotePrefix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80" xfId="0" applyFont="1" applyFill="1" applyBorder="1" applyAlignment="1">
      <alignment horizontal="center" vertical="center" wrapText="1"/>
    </xf>
    <xf numFmtId="0" fontId="19" fillId="0" borderId="81" xfId="0" applyFont="1" applyBorder="1" applyAlignment="1">
      <alignment horizontal="center" vertical="center" wrapText="1"/>
    </xf>
    <xf numFmtId="0" fontId="19" fillId="0" borderId="82" xfId="0" applyFont="1" applyFill="1" applyBorder="1" applyAlignment="1">
      <alignment horizontal="center" vertical="center" wrapText="1"/>
    </xf>
    <xf numFmtId="0" fontId="19" fillId="0" borderId="83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80" xfId="0" applyFont="1" applyFill="1" applyBorder="1" applyAlignment="1">
      <alignment horizontal="center" vertical="center"/>
    </xf>
    <xf numFmtId="0" fontId="19" fillId="0" borderId="81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 wrapText="1"/>
    </xf>
    <xf numFmtId="0" fontId="18" fillId="0" borderId="84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85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 quotePrefix="1">
      <alignment horizontal="center" vertical="center" wrapText="1"/>
    </xf>
    <xf numFmtId="0" fontId="18" fillId="0" borderId="68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 quotePrefix="1">
      <alignment horizontal="center" vertical="center" wrapText="1"/>
    </xf>
    <xf numFmtId="0" fontId="11" fillId="0" borderId="67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 quotePrefix="1">
      <alignment horizontal="center" vertical="center" wrapText="1"/>
    </xf>
    <xf numFmtId="0" fontId="19" fillId="0" borderId="22" xfId="0" applyFont="1" applyFill="1" applyBorder="1" applyAlignment="1" quotePrefix="1">
      <alignment horizontal="center" vertical="center" wrapText="1"/>
    </xf>
    <xf numFmtId="0" fontId="19" fillId="0" borderId="21" xfId="0" applyFont="1" applyFill="1" applyBorder="1" applyAlignment="1" quotePrefix="1">
      <alignment horizontal="center" vertical="center" wrapText="1"/>
    </xf>
    <xf numFmtId="0" fontId="19" fillId="0" borderId="80" xfId="0" applyFont="1" applyFill="1" applyBorder="1" applyAlignment="1" quotePrefix="1">
      <alignment horizontal="center" vertical="center" wrapText="1"/>
    </xf>
    <xf numFmtId="0" fontId="19" fillId="0" borderId="81" xfId="0" applyFont="1" applyFill="1" applyBorder="1" applyAlignment="1" quotePrefix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 quotePrefix="1">
      <alignment horizontal="center" vertical="center" wrapText="1"/>
    </xf>
    <xf numFmtId="0" fontId="18" fillId="0" borderId="52" xfId="0" applyFont="1" applyFill="1" applyBorder="1" applyAlignment="1" quotePrefix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 quotePrefix="1">
      <alignment horizontal="center" vertical="center" wrapText="1"/>
    </xf>
    <xf numFmtId="0" fontId="19" fillId="0" borderId="52" xfId="0" applyFont="1" applyFill="1" applyBorder="1" applyAlignment="1" quotePrefix="1">
      <alignment horizontal="center" vertical="center" wrapText="1"/>
    </xf>
    <xf numFmtId="0" fontId="15" fillId="0" borderId="73" xfId="0" applyFont="1" applyFill="1" applyBorder="1" applyAlignment="1">
      <alignment horizontal="center" vertical="center" wrapText="1"/>
    </xf>
    <xf numFmtId="0" fontId="15" fillId="0" borderId="86" xfId="0" applyFont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 quotePrefix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 quotePrefix="1">
      <alignment horizontal="center" vertical="center" wrapText="1"/>
    </xf>
    <xf numFmtId="0" fontId="18" fillId="0" borderId="87" xfId="0" applyFont="1" applyFill="1" applyBorder="1" applyAlignment="1">
      <alignment vertical="center" wrapText="1"/>
    </xf>
    <xf numFmtId="0" fontId="18" fillId="0" borderId="24" xfId="0" applyFont="1" applyFill="1" applyBorder="1" applyAlignment="1">
      <alignment vertical="center" wrapText="1"/>
    </xf>
    <xf numFmtId="0" fontId="18" fillId="0" borderId="63" xfId="0" applyFont="1" applyFill="1" applyBorder="1" applyAlignment="1" quotePrefix="1">
      <alignment horizontal="center" vertical="center" wrapText="1"/>
    </xf>
    <xf numFmtId="176" fontId="5" fillId="0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/>
    </xf>
    <xf numFmtId="176" fontId="5" fillId="0" borderId="1" xfId="0" applyNumberFormat="1" applyFont="1" applyFill="1" applyBorder="1" applyAlignment="1">
      <alignment vertical="top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指標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49</xdr:row>
      <xdr:rowOff>0</xdr:rowOff>
    </xdr:from>
    <xdr:to>
      <xdr:col>17</xdr:col>
      <xdr:colOff>38100</xdr:colOff>
      <xdr:row>65</xdr:row>
      <xdr:rowOff>19050</xdr:rowOff>
    </xdr:to>
    <xdr:sp>
      <xdr:nvSpPr>
        <xdr:cNvPr id="1" name="Line 7"/>
        <xdr:cNvSpPr>
          <a:spLocks/>
        </xdr:cNvSpPr>
      </xdr:nvSpPr>
      <xdr:spPr>
        <a:xfrm flipH="1">
          <a:off x="2276475" y="10248900"/>
          <a:ext cx="14839950" cy="489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61"/>
  <sheetViews>
    <sheetView tabSelected="1" zoomScale="55" zoomScaleNormal="55" zoomScaleSheetLayoutView="50" workbookViewId="0" topLeftCell="A1">
      <selection activeCell="AO2" sqref="AO2:AP2"/>
    </sheetView>
  </sheetViews>
  <sheetFormatPr defaultColWidth="9.00390625" defaultRowHeight="13.5"/>
  <cols>
    <col min="1" max="1" width="10.50390625" style="3" customWidth="1"/>
    <col min="2" max="2" width="2.00390625" style="3" customWidth="1"/>
    <col min="3" max="3" width="17.375" style="23" customWidth="1"/>
    <col min="4" max="4" width="13.25390625" style="23" customWidth="1"/>
    <col min="5" max="5" width="13.50390625" style="3" customWidth="1"/>
    <col min="6" max="6" width="16.125" style="3" customWidth="1"/>
    <col min="7" max="7" width="13.625" style="3" customWidth="1"/>
    <col min="8" max="11" width="13.50390625" style="3" customWidth="1"/>
    <col min="12" max="12" width="15.125" style="3" customWidth="1"/>
    <col min="13" max="13" width="12.50390625" style="3" customWidth="1"/>
    <col min="14" max="15" width="13.125" style="3" customWidth="1"/>
    <col min="16" max="16" width="13.50390625" style="3" customWidth="1"/>
    <col min="17" max="17" width="16.375" style="3" customWidth="1"/>
    <col min="18" max="19" width="13.625" style="3" customWidth="1"/>
    <col min="20" max="20" width="13.50390625" style="3" customWidth="1"/>
    <col min="21" max="21" width="14.625" style="3" customWidth="1"/>
    <col min="22" max="22" width="15.00390625" style="3" customWidth="1"/>
    <col min="23" max="23" width="13.625" style="3" customWidth="1"/>
    <col min="24" max="24" width="14.375" style="3" customWidth="1"/>
    <col min="25" max="25" width="13.625" style="3" customWidth="1"/>
    <col min="26" max="26" width="14.50390625" style="3" customWidth="1"/>
    <col min="27" max="27" width="15.00390625" style="3" customWidth="1"/>
    <col min="28" max="28" width="14.50390625" style="3" customWidth="1"/>
    <col min="29" max="29" width="13.625" style="3" customWidth="1"/>
    <col min="30" max="31" width="15.00390625" style="3" customWidth="1"/>
    <col min="32" max="32" width="15.75390625" style="3" customWidth="1"/>
    <col min="33" max="34" width="13.50390625" style="3" customWidth="1"/>
    <col min="35" max="39" width="13.625" style="3" customWidth="1"/>
    <col min="40" max="40" width="15.25390625" style="3" customWidth="1"/>
    <col min="41" max="41" width="16.375" style="3" customWidth="1"/>
    <col min="42" max="42" width="13.625" style="3" customWidth="1"/>
    <col min="43" max="43" width="18.00390625" style="3" customWidth="1"/>
    <col min="44" max="44" width="17.125" style="23" customWidth="1"/>
    <col min="45" max="16384" width="10.50390625" style="3" customWidth="1"/>
  </cols>
  <sheetData>
    <row r="1" spans="3:44" s="4" customFormat="1" ht="21.75" thickBot="1">
      <c r="C1" s="17"/>
      <c r="D1" s="29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51"/>
      <c r="R1" s="152"/>
      <c r="S1" s="152"/>
      <c r="T1" s="152"/>
      <c r="U1" s="350"/>
      <c r="V1" s="351"/>
      <c r="W1" s="11"/>
      <c r="X1" s="152"/>
      <c r="Y1" s="153"/>
      <c r="Z1" s="6"/>
      <c r="AA1" s="6"/>
      <c r="AB1" s="151"/>
      <c r="AC1" s="6"/>
      <c r="AD1" s="6"/>
      <c r="AE1" s="151"/>
      <c r="AF1" s="10"/>
      <c r="AG1" s="151"/>
      <c r="AH1" s="151"/>
      <c r="AI1" s="151"/>
      <c r="AJ1" s="150"/>
      <c r="AK1" s="151"/>
      <c r="AL1" s="151"/>
      <c r="AM1" s="6"/>
      <c r="AN1" s="6"/>
      <c r="AO1" s="10" t="s">
        <v>94</v>
      </c>
      <c r="AP1" s="351">
        <v>38968</v>
      </c>
      <c r="AQ1" s="351"/>
      <c r="AR1" s="156" t="s">
        <v>96</v>
      </c>
    </row>
    <row r="2" spans="3:44" s="5" customFormat="1" ht="31.5" customHeight="1" thickBot="1">
      <c r="C2" s="18"/>
      <c r="D2" s="247" t="s">
        <v>82</v>
      </c>
      <c r="E2" s="69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248" t="s">
        <v>15</v>
      </c>
      <c r="S2" s="71"/>
      <c r="T2" s="248" t="s">
        <v>44</v>
      </c>
      <c r="U2" s="72"/>
      <c r="V2" s="72"/>
      <c r="W2" s="72"/>
      <c r="X2" s="72"/>
      <c r="Y2" s="72"/>
      <c r="Z2" s="71"/>
      <c r="AA2" s="168"/>
      <c r="AB2" s="249" t="s">
        <v>99</v>
      </c>
      <c r="AC2" s="264"/>
      <c r="AD2" s="248" t="s">
        <v>49</v>
      </c>
      <c r="AE2" s="72"/>
      <c r="AF2" s="72"/>
      <c r="AG2" s="72"/>
      <c r="AH2" s="72"/>
      <c r="AI2" s="72"/>
      <c r="AJ2" s="72"/>
      <c r="AK2" s="70"/>
      <c r="AL2" s="72"/>
      <c r="AM2" s="70"/>
      <c r="AN2" s="71"/>
      <c r="AO2" s="379" t="s">
        <v>10</v>
      </c>
      <c r="AP2" s="380"/>
      <c r="AQ2" s="250" t="s">
        <v>33</v>
      </c>
      <c r="AR2" s="27"/>
    </row>
    <row r="3" spans="3:44" s="6" customFormat="1" ht="19.5" customHeight="1">
      <c r="C3" s="19"/>
      <c r="D3" s="408" t="s">
        <v>135</v>
      </c>
      <c r="E3" s="324"/>
      <c r="F3" s="410" t="s">
        <v>185</v>
      </c>
      <c r="G3" s="411"/>
      <c r="H3" s="323" t="s">
        <v>186</v>
      </c>
      <c r="I3" s="324"/>
      <c r="J3" s="323" t="s">
        <v>187</v>
      </c>
      <c r="K3" s="324"/>
      <c r="L3" s="337" t="s">
        <v>188</v>
      </c>
      <c r="M3" s="338"/>
      <c r="N3" s="327" t="s">
        <v>155</v>
      </c>
      <c r="O3" s="323" t="s">
        <v>136</v>
      </c>
      <c r="P3" s="324"/>
      <c r="Q3" s="319" t="s">
        <v>189</v>
      </c>
      <c r="R3" s="323" t="s">
        <v>16</v>
      </c>
      <c r="S3" s="321"/>
      <c r="T3" s="367" t="s">
        <v>143</v>
      </c>
      <c r="U3" s="352" t="s">
        <v>144</v>
      </c>
      <c r="V3" s="353" t="s">
        <v>28</v>
      </c>
      <c r="W3" s="354"/>
      <c r="X3" s="357" t="s">
        <v>29</v>
      </c>
      <c r="Y3" s="358"/>
      <c r="Z3" s="365" t="s">
        <v>77</v>
      </c>
      <c r="AA3" s="376"/>
      <c r="AB3" s="337" t="s">
        <v>156</v>
      </c>
      <c r="AC3" s="323" t="s">
        <v>137</v>
      </c>
      <c r="AD3" s="342" t="s">
        <v>139</v>
      </c>
      <c r="AE3" s="371"/>
      <c r="AF3" s="372"/>
      <c r="AG3" s="342" t="s">
        <v>142</v>
      </c>
      <c r="AH3" s="343"/>
      <c r="AI3" s="344"/>
      <c r="AJ3" s="331" t="s">
        <v>50</v>
      </c>
      <c r="AK3" s="331" t="s">
        <v>51</v>
      </c>
      <c r="AL3" s="331" t="s">
        <v>197</v>
      </c>
      <c r="AM3" s="329" t="s">
        <v>78</v>
      </c>
      <c r="AN3" s="352" t="s">
        <v>38</v>
      </c>
      <c r="AO3" s="410" t="s">
        <v>190</v>
      </c>
      <c r="AP3" s="403"/>
      <c r="AQ3" s="422" t="s">
        <v>198</v>
      </c>
      <c r="AR3" s="28"/>
    </row>
    <row r="4" spans="3:44" s="7" customFormat="1" ht="19.5" customHeight="1">
      <c r="C4" s="20"/>
      <c r="D4" s="409"/>
      <c r="E4" s="326"/>
      <c r="F4" s="412"/>
      <c r="G4" s="413"/>
      <c r="H4" s="325"/>
      <c r="I4" s="326"/>
      <c r="J4" s="325"/>
      <c r="K4" s="326"/>
      <c r="L4" s="339"/>
      <c r="M4" s="340"/>
      <c r="N4" s="322"/>
      <c r="O4" s="325"/>
      <c r="P4" s="326"/>
      <c r="Q4" s="320"/>
      <c r="R4" s="335"/>
      <c r="S4" s="336"/>
      <c r="T4" s="368"/>
      <c r="U4" s="330"/>
      <c r="V4" s="355"/>
      <c r="W4" s="356"/>
      <c r="X4" s="359"/>
      <c r="Y4" s="360"/>
      <c r="Z4" s="366"/>
      <c r="AA4" s="377"/>
      <c r="AB4" s="370"/>
      <c r="AC4" s="369"/>
      <c r="AD4" s="373"/>
      <c r="AE4" s="374"/>
      <c r="AF4" s="375"/>
      <c r="AG4" s="345"/>
      <c r="AH4" s="346"/>
      <c r="AI4" s="347"/>
      <c r="AJ4" s="332"/>
      <c r="AK4" s="332"/>
      <c r="AL4" s="332"/>
      <c r="AM4" s="330"/>
      <c r="AN4" s="330"/>
      <c r="AO4" s="404"/>
      <c r="AP4" s="405"/>
      <c r="AQ4" s="423"/>
      <c r="AR4" s="127"/>
    </row>
    <row r="5" spans="3:44" s="7" customFormat="1" ht="27.75" customHeight="1">
      <c r="C5" s="20"/>
      <c r="D5" s="409"/>
      <c r="E5" s="326"/>
      <c r="F5" s="414"/>
      <c r="G5" s="415"/>
      <c r="H5" s="325"/>
      <c r="I5" s="326"/>
      <c r="J5" s="325"/>
      <c r="K5" s="326"/>
      <c r="L5" s="339"/>
      <c r="M5" s="340"/>
      <c r="N5" s="322"/>
      <c r="O5" s="325"/>
      <c r="P5" s="326"/>
      <c r="Q5" s="320"/>
      <c r="R5" s="335"/>
      <c r="S5" s="336"/>
      <c r="T5" s="368"/>
      <c r="U5" s="330"/>
      <c r="V5" s="355"/>
      <c r="W5" s="356"/>
      <c r="X5" s="359"/>
      <c r="Y5" s="360"/>
      <c r="Z5" s="366"/>
      <c r="AA5" s="378"/>
      <c r="AB5" s="370"/>
      <c r="AC5" s="369"/>
      <c r="AD5" s="222" t="s">
        <v>138</v>
      </c>
      <c r="AE5" s="251" t="s">
        <v>140</v>
      </c>
      <c r="AF5" s="246" t="s">
        <v>141</v>
      </c>
      <c r="AG5" s="222" t="s">
        <v>138</v>
      </c>
      <c r="AH5" s="251" t="s">
        <v>140</v>
      </c>
      <c r="AI5" s="246" t="s">
        <v>141</v>
      </c>
      <c r="AJ5" s="332"/>
      <c r="AK5" s="332"/>
      <c r="AL5" s="332"/>
      <c r="AM5" s="330"/>
      <c r="AN5" s="330"/>
      <c r="AO5" s="406"/>
      <c r="AP5" s="407"/>
      <c r="AQ5" s="424"/>
      <c r="AR5" s="127"/>
    </row>
    <row r="6" spans="3:44" s="6" customFormat="1" ht="16.5" customHeight="1">
      <c r="C6" s="19"/>
      <c r="D6" s="381" t="s">
        <v>9</v>
      </c>
      <c r="E6" s="416" t="s">
        <v>22</v>
      </c>
      <c r="F6" s="341" t="s">
        <v>9</v>
      </c>
      <c r="G6" s="356" t="s">
        <v>22</v>
      </c>
      <c r="H6" s="356" t="s">
        <v>9</v>
      </c>
      <c r="I6" s="341" t="s">
        <v>22</v>
      </c>
      <c r="J6" s="356" t="s">
        <v>9</v>
      </c>
      <c r="K6" s="341" t="s">
        <v>22</v>
      </c>
      <c r="L6" s="356" t="s">
        <v>9</v>
      </c>
      <c r="M6" s="356" t="s">
        <v>22</v>
      </c>
      <c r="N6" s="341" t="s">
        <v>22</v>
      </c>
      <c r="O6" s="356" t="s">
        <v>9</v>
      </c>
      <c r="P6" s="356" t="s">
        <v>22</v>
      </c>
      <c r="Q6" s="341" t="s">
        <v>19</v>
      </c>
      <c r="R6" s="383" t="s">
        <v>17</v>
      </c>
      <c r="S6" s="383" t="s">
        <v>18</v>
      </c>
      <c r="T6" s="341" t="s">
        <v>19</v>
      </c>
      <c r="U6" s="341" t="s">
        <v>19</v>
      </c>
      <c r="V6" s="363" t="s">
        <v>68</v>
      </c>
      <c r="W6" s="363" t="s">
        <v>69</v>
      </c>
      <c r="X6" s="363" t="s">
        <v>68</v>
      </c>
      <c r="Y6" s="361" t="s">
        <v>69</v>
      </c>
      <c r="Z6" s="348" t="s">
        <v>19</v>
      </c>
      <c r="AA6" s="440"/>
      <c r="AB6" s="447" t="s">
        <v>204</v>
      </c>
      <c r="AC6" s="355" t="s">
        <v>145</v>
      </c>
      <c r="AD6" s="333" t="s">
        <v>37</v>
      </c>
      <c r="AE6" s="333" t="s">
        <v>37</v>
      </c>
      <c r="AF6" s="333" t="s">
        <v>37</v>
      </c>
      <c r="AG6" s="341" t="s">
        <v>214</v>
      </c>
      <c r="AH6" s="341" t="s">
        <v>214</v>
      </c>
      <c r="AI6" s="341" t="s">
        <v>214</v>
      </c>
      <c r="AJ6" s="333" t="s">
        <v>35</v>
      </c>
      <c r="AK6" s="333" t="s">
        <v>35</v>
      </c>
      <c r="AL6" s="333" t="s">
        <v>36</v>
      </c>
      <c r="AM6" s="333" t="s">
        <v>52</v>
      </c>
      <c r="AN6" s="333" t="s">
        <v>52</v>
      </c>
      <c r="AO6" s="427" t="s">
        <v>84</v>
      </c>
      <c r="AP6" s="333" t="s">
        <v>52</v>
      </c>
      <c r="AQ6" s="425" t="s">
        <v>19</v>
      </c>
      <c r="AR6" s="28"/>
    </row>
    <row r="7" spans="3:44" ht="60.75" customHeight="1" thickBot="1">
      <c r="C7" s="21"/>
      <c r="D7" s="382"/>
      <c r="E7" s="417"/>
      <c r="F7" s="334"/>
      <c r="G7" s="388"/>
      <c r="H7" s="388"/>
      <c r="I7" s="334"/>
      <c r="J7" s="388"/>
      <c r="K7" s="334"/>
      <c r="L7" s="388"/>
      <c r="M7" s="388"/>
      <c r="N7" s="334"/>
      <c r="O7" s="388"/>
      <c r="P7" s="388"/>
      <c r="Q7" s="389"/>
      <c r="R7" s="384"/>
      <c r="S7" s="384"/>
      <c r="T7" s="389"/>
      <c r="U7" s="334"/>
      <c r="V7" s="364"/>
      <c r="W7" s="364"/>
      <c r="X7" s="364"/>
      <c r="Y7" s="362"/>
      <c r="Z7" s="349"/>
      <c r="AA7" s="441"/>
      <c r="AB7" s="448"/>
      <c r="AC7" s="38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428"/>
      <c r="AP7" s="334"/>
      <c r="AQ7" s="426"/>
      <c r="AR7" s="21"/>
    </row>
    <row r="8" spans="3:44" ht="9.75" customHeight="1">
      <c r="C8" s="76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  <c r="R8" s="36"/>
      <c r="S8" s="36"/>
      <c r="T8" s="36"/>
      <c r="U8" s="36"/>
      <c r="V8" s="37"/>
      <c r="W8" s="37"/>
      <c r="X8" s="37"/>
      <c r="Y8" s="166"/>
      <c r="Z8" s="83"/>
      <c r="AA8" s="167"/>
      <c r="AB8" s="36"/>
      <c r="AC8" s="36"/>
      <c r="AD8" s="36"/>
      <c r="AE8" s="36"/>
      <c r="AF8" s="36"/>
      <c r="AG8" s="36"/>
      <c r="AH8" s="36"/>
      <c r="AI8" s="36"/>
      <c r="AJ8" s="73"/>
      <c r="AK8" s="73"/>
      <c r="AL8" s="36"/>
      <c r="AM8" s="36"/>
      <c r="AN8" s="36"/>
      <c r="AO8" s="38"/>
      <c r="AP8" s="36"/>
      <c r="AQ8" s="39"/>
      <c r="AR8" s="76"/>
    </row>
    <row r="9" spans="3:44" ht="20.25" customHeight="1" hidden="1">
      <c r="C9" s="218" t="s">
        <v>261</v>
      </c>
      <c r="D9" s="40">
        <v>494.2618</v>
      </c>
      <c r="E9" s="41">
        <v>2.8</v>
      </c>
      <c r="F9" s="41">
        <v>279.497</v>
      </c>
      <c r="G9" s="41">
        <v>2.5</v>
      </c>
      <c r="H9" s="41">
        <v>27.0944</v>
      </c>
      <c r="I9" s="41">
        <v>13.3</v>
      </c>
      <c r="J9" s="41">
        <v>71.1611</v>
      </c>
      <c r="K9" s="41">
        <v>5.3</v>
      </c>
      <c r="L9" s="41">
        <v>39.4183</v>
      </c>
      <c r="M9" s="41">
        <v>-2.7</v>
      </c>
      <c r="N9" s="41">
        <v>-0.1</v>
      </c>
      <c r="O9" s="41">
        <v>506.4795</v>
      </c>
      <c r="P9" s="41">
        <v>2.2</v>
      </c>
      <c r="Q9" s="41">
        <v>-0.6</v>
      </c>
      <c r="R9" s="43" t="s">
        <v>12</v>
      </c>
      <c r="S9" s="43" t="s">
        <v>12</v>
      </c>
      <c r="T9" s="44">
        <v>-0.1</v>
      </c>
      <c r="U9" s="45"/>
      <c r="V9" s="44">
        <v>4.1</v>
      </c>
      <c r="W9" s="44">
        <v>2.6</v>
      </c>
      <c r="X9" s="46">
        <v>4.9745250964198675</v>
      </c>
      <c r="Y9" s="44">
        <v>0.7</v>
      </c>
      <c r="Z9" s="42">
        <v>8</v>
      </c>
      <c r="AA9" s="76" t="s">
        <v>235</v>
      </c>
      <c r="AB9" s="44" t="s">
        <v>12</v>
      </c>
      <c r="AC9" s="44" t="s">
        <v>12</v>
      </c>
      <c r="AD9" s="43">
        <v>3.3</v>
      </c>
      <c r="AE9" s="43">
        <v>3.3</v>
      </c>
      <c r="AF9" s="43">
        <v>3.4</v>
      </c>
      <c r="AG9" s="10">
        <v>6.5</v>
      </c>
      <c r="AH9" s="43">
        <v>6.6</v>
      </c>
      <c r="AI9" s="43">
        <v>6.2</v>
      </c>
      <c r="AJ9" s="74">
        <v>225</v>
      </c>
      <c r="AK9" s="74">
        <v>5347</v>
      </c>
      <c r="AL9" s="47">
        <v>0.72</v>
      </c>
      <c r="AM9" s="44">
        <v>1.6</v>
      </c>
      <c r="AN9" s="48">
        <v>6.1</v>
      </c>
      <c r="AO9" s="49">
        <v>1630</v>
      </c>
      <c r="AP9" s="50">
        <v>9.8</v>
      </c>
      <c r="AQ9" s="51" t="s">
        <v>71</v>
      </c>
      <c r="AR9" s="76" t="s">
        <v>230</v>
      </c>
    </row>
    <row r="10" spans="3:44" ht="20.25" customHeight="1" hidden="1">
      <c r="C10" s="218" t="s">
        <v>262</v>
      </c>
      <c r="D10" s="40">
        <v>493.7935</v>
      </c>
      <c r="E10" s="41">
        <v>-0.1</v>
      </c>
      <c r="F10" s="41">
        <v>276.5906</v>
      </c>
      <c r="G10" s="41">
        <v>-1</v>
      </c>
      <c r="H10" s="41">
        <v>21.9774</v>
      </c>
      <c r="I10" s="41">
        <v>-18.9</v>
      </c>
      <c r="J10" s="41">
        <v>73.4763</v>
      </c>
      <c r="K10" s="41">
        <v>3.3</v>
      </c>
      <c r="L10" s="41">
        <v>36.9714</v>
      </c>
      <c r="M10" s="41">
        <v>-6.2</v>
      </c>
      <c r="N10" s="41">
        <v>1.1</v>
      </c>
      <c r="O10" s="41">
        <v>510.4658</v>
      </c>
      <c r="P10" s="41">
        <v>0.8</v>
      </c>
      <c r="Q10" s="41">
        <v>0.9</v>
      </c>
      <c r="R10" s="43" t="s">
        <v>12</v>
      </c>
      <c r="S10" s="43" t="s">
        <v>12</v>
      </c>
      <c r="T10" s="44">
        <v>-2.1</v>
      </c>
      <c r="U10" s="52">
        <v>-4.3</v>
      </c>
      <c r="V10" s="44">
        <v>0.7</v>
      </c>
      <c r="W10" s="44">
        <v>-6.8</v>
      </c>
      <c r="X10" s="46">
        <v>-1.5264506821166606</v>
      </c>
      <c r="Y10" s="44">
        <v>-5.1</v>
      </c>
      <c r="Z10" s="42">
        <v>-13.3</v>
      </c>
      <c r="AA10" s="76" t="s">
        <v>126</v>
      </c>
      <c r="AB10" s="44" t="s">
        <v>12</v>
      </c>
      <c r="AC10" s="44" t="s">
        <v>12</v>
      </c>
      <c r="AD10" s="43">
        <v>3.5</v>
      </c>
      <c r="AE10" s="43">
        <v>3.5</v>
      </c>
      <c r="AF10" s="43">
        <v>3.5</v>
      </c>
      <c r="AG10" s="10">
        <v>6.8</v>
      </c>
      <c r="AH10" s="123">
        <v>7</v>
      </c>
      <c r="AI10" s="43">
        <v>6.6</v>
      </c>
      <c r="AJ10" s="74">
        <v>236</v>
      </c>
      <c r="AK10" s="74">
        <v>5392</v>
      </c>
      <c r="AL10" s="47">
        <v>0.69</v>
      </c>
      <c r="AM10" s="44">
        <v>0.9</v>
      </c>
      <c r="AN10" s="48">
        <v>-0.8</v>
      </c>
      <c r="AO10" s="53">
        <v>1341</v>
      </c>
      <c r="AP10" s="50">
        <v>-17.7</v>
      </c>
      <c r="AQ10" s="161">
        <v>-3</v>
      </c>
      <c r="AR10" s="76" t="s">
        <v>122</v>
      </c>
    </row>
    <row r="11" spans="3:44" ht="20.25" customHeight="1" hidden="1">
      <c r="C11" s="218" t="s">
        <v>263</v>
      </c>
      <c r="D11" s="40">
        <v>487.6032</v>
      </c>
      <c r="E11" s="41">
        <v>-1.3</v>
      </c>
      <c r="F11" s="41">
        <v>277.4224</v>
      </c>
      <c r="G11" s="41">
        <v>0.3</v>
      </c>
      <c r="H11" s="41">
        <v>19.6667</v>
      </c>
      <c r="I11" s="41">
        <v>-10.5</v>
      </c>
      <c r="J11" s="41">
        <v>68.165</v>
      </c>
      <c r="K11" s="41">
        <v>-7.2</v>
      </c>
      <c r="L11" s="41">
        <v>37.5786</v>
      </c>
      <c r="M11" s="41">
        <v>1.6</v>
      </c>
      <c r="N11" s="41">
        <v>0.2</v>
      </c>
      <c r="O11" s="41">
        <v>501.3835</v>
      </c>
      <c r="P11" s="41">
        <v>-1.8</v>
      </c>
      <c r="Q11" s="41">
        <v>-0.5</v>
      </c>
      <c r="R11" s="43" t="s">
        <v>12</v>
      </c>
      <c r="S11" s="43" t="s">
        <v>12</v>
      </c>
      <c r="T11" s="44">
        <v>-1.3</v>
      </c>
      <c r="U11" s="52">
        <v>-4.4</v>
      </c>
      <c r="V11" s="44">
        <v>0</v>
      </c>
      <c r="W11" s="44">
        <v>-3.1</v>
      </c>
      <c r="X11" s="46">
        <v>-0.0038934391960907533</v>
      </c>
      <c r="Y11" s="44">
        <v>2.2</v>
      </c>
      <c r="Z11" s="42">
        <v>-3.8</v>
      </c>
      <c r="AA11" s="77" t="s">
        <v>107</v>
      </c>
      <c r="AB11" s="44" t="s">
        <v>12</v>
      </c>
      <c r="AC11" s="44" t="s">
        <v>12</v>
      </c>
      <c r="AD11" s="43">
        <v>4.3</v>
      </c>
      <c r="AE11" s="43">
        <v>4.4</v>
      </c>
      <c r="AF11" s="43">
        <v>4.2</v>
      </c>
      <c r="AG11" s="10">
        <v>8.2</v>
      </c>
      <c r="AH11" s="43">
        <v>8.7</v>
      </c>
      <c r="AI11" s="43">
        <v>7.6</v>
      </c>
      <c r="AJ11" s="74">
        <v>294</v>
      </c>
      <c r="AK11" s="74">
        <v>5353</v>
      </c>
      <c r="AL11" s="47">
        <v>0.5</v>
      </c>
      <c r="AM11" s="44">
        <v>-1.7</v>
      </c>
      <c r="AN11" s="48">
        <v>-7.7</v>
      </c>
      <c r="AO11" s="49">
        <v>1180</v>
      </c>
      <c r="AP11" s="50">
        <v>-12.1</v>
      </c>
      <c r="AQ11" s="54" t="s">
        <v>43</v>
      </c>
      <c r="AR11" s="77" t="s">
        <v>107</v>
      </c>
    </row>
    <row r="12" spans="3:44" ht="20.25" customHeight="1" hidden="1">
      <c r="C12" s="218" t="s">
        <v>264</v>
      </c>
      <c r="D12" s="55">
        <v>490.3694</v>
      </c>
      <c r="E12" s="48">
        <v>0.6</v>
      </c>
      <c r="F12" s="48">
        <v>280.7763</v>
      </c>
      <c r="G12" s="48">
        <v>1.2</v>
      </c>
      <c r="H12" s="48">
        <v>20.3589</v>
      </c>
      <c r="I12" s="48">
        <v>3.5</v>
      </c>
      <c r="J12" s="48">
        <v>67.8459</v>
      </c>
      <c r="K12" s="48">
        <v>-0.5</v>
      </c>
      <c r="L12" s="48">
        <v>37.3773</v>
      </c>
      <c r="M12" s="48">
        <v>-0.5</v>
      </c>
      <c r="N12" s="48">
        <v>0</v>
      </c>
      <c r="O12" s="48">
        <v>496.6058</v>
      </c>
      <c r="P12" s="48">
        <v>-1</v>
      </c>
      <c r="Q12" s="48">
        <v>-1.5</v>
      </c>
      <c r="R12" s="43" t="s">
        <v>12</v>
      </c>
      <c r="S12" s="43" t="s">
        <v>12</v>
      </c>
      <c r="T12" s="44">
        <v>-1.2</v>
      </c>
      <c r="U12" s="44">
        <v>-2</v>
      </c>
      <c r="V12" s="44">
        <v>-1.6</v>
      </c>
      <c r="W12" s="44">
        <v>-2</v>
      </c>
      <c r="X12" s="44">
        <v>-1</v>
      </c>
      <c r="Y12" s="44">
        <v>-4.2</v>
      </c>
      <c r="Z12" s="48">
        <v>0.9</v>
      </c>
      <c r="AA12" s="76" t="s">
        <v>106</v>
      </c>
      <c r="AB12" s="44" t="s">
        <v>12</v>
      </c>
      <c r="AC12" s="44" t="s">
        <v>12</v>
      </c>
      <c r="AD12" s="44">
        <v>4.7</v>
      </c>
      <c r="AE12" s="44">
        <v>4.9</v>
      </c>
      <c r="AF12" s="44">
        <v>4.5</v>
      </c>
      <c r="AG12" s="10">
        <v>9.1</v>
      </c>
      <c r="AH12" s="44">
        <v>10.2</v>
      </c>
      <c r="AI12" s="44">
        <v>8</v>
      </c>
      <c r="AJ12" s="74">
        <v>320</v>
      </c>
      <c r="AK12" s="74">
        <v>5325</v>
      </c>
      <c r="AL12" s="47">
        <v>0.49</v>
      </c>
      <c r="AM12" s="44">
        <v>-1.2</v>
      </c>
      <c r="AN12" s="48">
        <v>0.9</v>
      </c>
      <c r="AO12" s="49">
        <v>1226</v>
      </c>
      <c r="AP12" s="50">
        <v>4</v>
      </c>
      <c r="AQ12" s="56">
        <v>-0.7</v>
      </c>
      <c r="AR12" s="76" t="s">
        <v>106</v>
      </c>
    </row>
    <row r="13" spans="3:44" ht="24" customHeight="1" hidden="1">
      <c r="C13" s="218" t="s">
        <v>173</v>
      </c>
      <c r="D13" s="55">
        <v>504.3325</v>
      </c>
      <c r="E13" s="48">
        <v>2.8</v>
      </c>
      <c r="F13" s="48">
        <v>283.4045</v>
      </c>
      <c r="G13" s="48">
        <v>0.9</v>
      </c>
      <c r="H13" s="48">
        <v>20.366</v>
      </c>
      <c r="I13" s="48">
        <v>0</v>
      </c>
      <c r="J13" s="48">
        <v>72.7614</v>
      </c>
      <c r="K13" s="48">
        <v>7.2</v>
      </c>
      <c r="L13" s="48">
        <v>34.4849</v>
      </c>
      <c r="M13" s="48">
        <v>-7.7</v>
      </c>
      <c r="N13" s="48">
        <v>0.1</v>
      </c>
      <c r="O13" s="48">
        <v>502.7831</v>
      </c>
      <c r="P13" s="48">
        <v>1.2</v>
      </c>
      <c r="Q13" s="48">
        <v>-1.6</v>
      </c>
      <c r="R13" s="43" t="s">
        <v>12</v>
      </c>
      <c r="S13" s="43" t="s">
        <v>12</v>
      </c>
      <c r="T13" s="44">
        <v>-0.5</v>
      </c>
      <c r="U13" s="44">
        <v>-0.8</v>
      </c>
      <c r="V13" s="44">
        <v>-2.6</v>
      </c>
      <c r="W13" s="44">
        <v>-2.2</v>
      </c>
      <c r="X13" s="44">
        <v>-1.6</v>
      </c>
      <c r="Y13" s="44">
        <v>-5.3</v>
      </c>
      <c r="Z13" s="48">
        <v>2.5</v>
      </c>
      <c r="AA13" s="229" t="s">
        <v>105</v>
      </c>
      <c r="AB13" s="44" t="s">
        <v>12</v>
      </c>
      <c r="AC13" s="44" t="s">
        <v>12</v>
      </c>
      <c r="AD13" s="44">
        <v>4.7</v>
      </c>
      <c r="AE13" s="44">
        <v>4.9</v>
      </c>
      <c r="AF13" s="44">
        <v>4.5</v>
      </c>
      <c r="AG13" s="10">
        <v>9.1</v>
      </c>
      <c r="AH13" s="44">
        <v>10.1</v>
      </c>
      <c r="AI13" s="44">
        <v>8.2</v>
      </c>
      <c r="AJ13" s="74">
        <v>319</v>
      </c>
      <c r="AK13" s="74">
        <v>5372</v>
      </c>
      <c r="AL13" s="47">
        <v>0.62</v>
      </c>
      <c r="AM13" s="44">
        <v>0.1</v>
      </c>
      <c r="AN13" s="48">
        <v>3.7</v>
      </c>
      <c r="AO13" s="53">
        <v>1213</v>
      </c>
      <c r="AP13" s="50">
        <v>-1.1</v>
      </c>
      <c r="AQ13" s="56">
        <v>-2.5</v>
      </c>
      <c r="AR13" s="218" t="s">
        <v>173</v>
      </c>
    </row>
    <row r="14" spans="3:44" ht="24" customHeight="1">
      <c r="C14" s="218" t="s">
        <v>162</v>
      </c>
      <c r="D14" s="124">
        <v>500.3878</v>
      </c>
      <c r="E14" s="48">
        <v>-0.8</v>
      </c>
      <c r="F14" s="48">
        <v>286.7211</v>
      </c>
      <c r="G14" s="48">
        <v>1.2</v>
      </c>
      <c r="H14" s="48">
        <v>18.789</v>
      </c>
      <c r="I14" s="48">
        <v>-7.7</v>
      </c>
      <c r="J14" s="48">
        <v>71.0993</v>
      </c>
      <c r="K14" s="48">
        <v>-2.3</v>
      </c>
      <c r="L14" s="48">
        <v>32.7454</v>
      </c>
      <c r="M14" s="48">
        <v>-5</v>
      </c>
      <c r="N14" s="48">
        <v>-0.5</v>
      </c>
      <c r="O14" s="48">
        <v>492.3467</v>
      </c>
      <c r="P14" s="48">
        <v>-2.1</v>
      </c>
      <c r="Q14" s="48">
        <v>-1.3</v>
      </c>
      <c r="R14" s="43" t="s">
        <v>12</v>
      </c>
      <c r="S14" s="43" t="s">
        <v>12</v>
      </c>
      <c r="T14" s="44">
        <v>-2.1</v>
      </c>
      <c r="U14" s="44">
        <v>-3.3</v>
      </c>
      <c r="V14" s="44">
        <v>-2.4</v>
      </c>
      <c r="W14" s="44">
        <v>-0.3</v>
      </c>
      <c r="X14" s="44">
        <v>-5</v>
      </c>
      <c r="Y14" s="44">
        <v>-4.8</v>
      </c>
      <c r="Z14" s="48">
        <v>-1.7</v>
      </c>
      <c r="AA14" s="229" t="s">
        <v>104</v>
      </c>
      <c r="AB14" s="44" t="s">
        <v>12</v>
      </c>
      <c r="AC14" s="44" t="s">
        <v>12</v>
      </c>
      <c r="AD14" s="44">
        <v>5.2</v>
      </c>
      <c r="AE14" s="44">
        <v>5.3</v>
      </c>
      <c r="AF14" s="44">
        <v>4.9</v>
      </c>
      <c r="AG14" s="10">
        <v>9.8</v>
      </c>
      <c r="AH14" s="44">
        <v>11</v>
      </c>
      <c r="AI14" s="44">
        <v>8.6</v>
      </c>
      <c r="AJ14" s="74">
        <v>348</v>
      </c>
      <c r="AK14" s="74">
        <v>5354</v>
      </c>
      <c r="AL14" s="47">
        <v>0.56</v>
      </c>
      <c r="AM14" s="44">
        <v>-2</v>
      </c>
      <c r="AN14" s="48">
        <v>-5.6</v>
      </c>
      <c r="AO14" s="53">
        <v>1173</v>
      </c>
      <c r="AP14" s="50">
        <v>-3.3</v>
      </c>
      <c r="AQ14" s="56">
        <v>-3.4</v>
      </c>
      <c r="AR14" s="218" t="s">
        <v>162</v>
      </c>
    </row>
    <row r="15" spans="3:44" ht="24" customHeight="1">
      <c r="C15" s="218" t="s">
        <v>163</v>
      </c>
      <c r="D15" s="124">
        <v>506.0128</v>
      </c>
      <c r="E15" s="48">
        <v>1.1</v>
      </c>
      <c r="F15" s="48">
        <v>290.5593</v>
      </c>
      <c r="G15" s="48">
        <v>1.3</v>
      </c>
      <c r="H15" s="48">
        <v>18.3824</v>
      </c>
      <c r="I15" s="48">
        <v>-2.2</v>
      </c>
      <c r="J15" s="48">
        <v>69.2646</v>
      </c>
      <c r="K15" s="48">
        <v>-2.6</v>
      </c>
      <c r="L15" s="48">
        <v>31.0096</v>
      </c>
      <c r="M15" s="48">
        <v>-5.3</v>
      </c>
      <c r="N15" s="48">
        <v>0.7</v>
      </c>
      <c r="O15" s="48">
        <v>488.7244</v>
      </c>
      <c r="P15" s="48">
        <v>-0.7</v>
      </c>
      <c r="Q15" s="48">
        <v>-1.8</v>
      </c>
      <c r="R15" s="43" t="s">
        <v>12</v>
      </c>
      <c r="S15" s="43" t="s">
        <v>12</v>
      </c>
      <c r="T15" s="44">
        <v>0.1</v>
      </c>
      <c r="U15" s="44">
        <v>-3.2</v>
      </c>
      <c r="V15" s="44">
        <v>-2.7</v>
      </c>
      <c r="W15" s="44">
        <v>-2.5</v>
      </c>
      <c r="X15" s="44">
        <v>-7</v>
      </c>
      <c r="Y15" s="44">
        <v>-1.9</v>
      </c>
      <c r="Z15" s="48">
        <v>2.5</v>
      </c>
      <c r="AA15" s="229" t="s">
        <v>103</v>
      </c>
      <c r="AB15" s="44" t="s">
        <v>12</v>
      </c>
      <c r="AC15" s="44" t="s">
        <v>12</v>
      </c>
      <c r="AD15" s="44">
        <v>5.4</v>
      </c>
      <c r="AE15" s="44">
        <v>5.6</v>
      </c>
      <c r="AF15" s="44">
        <v>5.1</v>
      </c>
      <c r="AG15" s="57">
        <v>10</v>
      </c>
      <c r="AH15" s="44">
        <v>11.2</v>
      </c>
      <c r="AI15" s="44">
        <v>8.7</v>
      </c>
      <c r="AJ15" s="74">
        <v>360</v>
      </c>
      <c r="AK15" s="74">
        <v>5329</v>
      </c>
      <c r="AL15" s="47">
        <v>0.56</v>
      </c>
      <c r="AM15" s="44">
        <v>-2.7</v>
      </c>
      <c r="AN15" s="48">
        <v>4</v>
      </c>
      <c r="AO15" s="53">
        <v>1146</v>
      </c>
      <c r="AP15" s="50">
        <v>-2.4</v>
      </c>
      <c r="AQ15" s="56">
        <v>-6.4</v>
      </c>
      <c r="AR15" s="218" t="s">
        <v>163</v>
      </c>
    </row>
    <row r="16" spans="3:44" ht="24" customHeight="1">
      <c r="C16" s="218" t="s">
        <v>164</v>
      </c>
      <c r="D16" s="55">
        <v>517.5595</v>
      </c>
      <c r="E16" s="48">
        <v>2.3</v>
      </c>
      <c r="F16" s="48">
        <v>292.988</v>
      </c>
      <c r="G16" s="48">
        <v>0.8</v>
      </c>
      <c r="H16" s="48">
        <v>18.381</v>
      </c>
      <c r="I16" s="48">
        <v>0</v>
      </c>
      <c r="J16" s="48">
        <v>74.1103</v>
      </c>
      <c r="K16" s="48">
        <v>7</v>
      </c>
      <c r="L16" s="48">
        <v>28.0573</v>
      </c>
      <c r="M16" s="48">
        <v>-9.5</v>
      </c>
      <c r="N16" s="48">
        <v>0.8</v>
      </c>
      <c r="O16" s="48">
        <v>493.622</v>
      </c>
      <c r="P16" s="48">
        <v>1</v>
      </c>
      <c r="Q16" s="48">
        <v>-1.3</v>
      </c>
      <c r="R16" s="43" t="s">
        <v>12</v>
      </c>
      <c r="S16" s="43" t="s">
        <v>12</v>
      </c>
      <c r="T16" s="44">
        <v>0</v>
      </c>
      <c r="U16" s="44">
        <v>-1.4</v>
      </c>
      <c r="V16" s="44">
        <v>-2.5</v>
      </c>
      <c r="W16" s="44">
        <v>-2.6</v>
      </c>
      <c r="X16" s="44">
        <v>0.5</v>
      </c>
      <c r="Y16" s="44">
        <v>-3.2</v>
      </c>
      <c r="Z16" s="48">
        <v>-2.5</v>
      </c>
      <c r="AA16" s="229" t="s">
        <v>102</v>
      </c>
      <c r="AB16" s="44" t="s">
        <v>12</v>
      </c>
      <c r="AC16" s="44" t="s">
        <v>12</v>
      </c>
      <c r="AD16" s="44">
        <v>5.1</v>
      </c>
      <c r="AE16" s="44">
        <v>5.3</v>
      </c>
      <c r="AF16" s="44">
        <v>4.8</v>
      </c>
      <c r="AG16" s="57">
        <v>10</v>
      </c>
      <c r="AH16" s="44">
        <v>11.5</v>
      </c>
      <c r="AI16" s="44">
        <v>8.4</v>
      </c>
      <c r="AJ16" s="74">
        <v>342</v>
      </c>
      <c r="AK16" s="74">
        <v>5340</v>
      </c>
      <c r="AL16" s="47">
        <v>0.69</v>
      </c>
      <c r="AM16" s="44">
        <v>-0.9</v>
      </c>
      <c r="AN16" s="48">
        <v>4.2</v>
      </c>
      <c r="AO16" s="53">
        <v>1174</v>
      </c>
      <c r="AP16" s="50">
        <v>2.5</v>
      </c>
      <c r="AQ16" s="56">
        <v>-14.1</v>
      </c>
      <c r="AR16" s="218" t="s">
        <v>164</v>
      </c>
    </row>
    <row r="17" spans="3:44" ht="24" customHeight="1">
      <c r="C17" s="218" t="s">
        <v>165</v>
      </c>
      <c r="D17" s="55">
        <v>526.3854</v>
      </c>
      <c r="E17" s="48">
        <v>1.7</v>
      </c>
      <c r="F17" s="48">
        <v>297.793</v>
      </c>
      <c r="G17" s="48">
        <v>1.6</v>
      </c>
      <c r="H17" s="48">
        <v>18.6871</v>
      </c>
      <c r="I17" s="48">
        <v>1.7</v>
      </c>
      <c r="J17" s="48">
        <v>78.2487</v>
      </c>
      <c r="K17" s="48">
        <v>5.6</v>
      </c>
      <c r="L17" s="48">
        <v>24.565</v>
      </c>
      <c r="M17" s="48">
        <v>-12.4</v>
      </c>
      <c r="N17" s="48">
        <v>0.5</v>
      </c>
      <c r="O17" s="48">
        <v>496.2289</v>
      </c>
      <c r="P17" s="48">
        <v>0.5</v>
      </c>
      <c r="Q17" s="48">
        <v>-1.2</v>
      </c>
      <c r="R17" s="43" t="s">
        <v>11</v>
      </c>
      <c r="S17" s="43" t="s">
        <v>11</v>
      </c>
      <c r="T17" s="44">
        <v>-0.2</v>
      </c>
      <c r="U17" s="44">
        <v>-0.7</v>
      </c>
      <c r="V17" s="44">
        <v>-3.4</v>
      </c>
      <c r="W17" s="44">
        <v>-3.2</v>
      </c>
      <c r="X17" s="44">
        <v>-2.1</v>
      </c>
      <c r="Y17" s="44">
        <v>-4.2</v>
      </c>
      <c r="Z17" s="48">
        <v>0.2</v>
      </c>
      <c r="AA17" s="229" t="s">
        <v>121</v>
      </c>
      <c r="AB17" s="44" t="s">
        <v>11</v>
      </c>
      <c r="AC17" s="44" t="s">
        <v>11</v>
      </c>
      <c r="AD17" s="44">
        <v>4.6</v>
      </c>
      <c r="AE17" s="44">
        <v>4.8</v>
      </c>
      <c r="AF17" s="44">
        <v>4.3</v>
      </c>
      <c r="AG17" s="291">
        <v>9.2</v>
      </c>
      <c r="AH17" s="44">
        <v>10.7</v>
      </c>
      <c r="AI17" s="44">
        <v>7.7</v>
      </c>
      <c r="AJ17" s="74">
        <v>308</v>
      </c>
      <c r="AK17" s="74">
        <v>5355</v>
      </c>
      <c r="AL17" s="47">
        <v>0.86</v>
      </c>
      <c r="AM17" s="44" t="s">
        <v>87</v>
      </c>
      <c r="AN17" s="48">
        <v>2.3</v>
      </c>
      <c r="AO17" s="53">
        <v>1193</v>
      </c>
      <c r="AP17" s="50">
        <v>1.7</v>
      </c>
      <c r="AQ17" s="56">
        <v>-13.9</v>
      </c>
      <c r="AR17" s="218" t="s">
        <v>165</v>
      </c>
    </row>
    <row r="18" spans="3:44" ht="24" customHeight="1">
      <c r="C18" s="219" t="s">
        <v>166</v>
      </c>
      <c r="D18" s="170">
        <v>543.0994</v>
      </c>
      <c r="E18" s="171">
        <v>3.2</v>
      </c>
      <c r="F18" s="171">
        <v>304.594</v>
      </c>
      <c r="G18" s="171">
        <v>2.3</v>
      </c>
      <c r="H18" s="171">
        <v>18.6584</v>
      </c>
      <c r="I18" s="171">
        <v>-0.2</v>
      </c>
      <c r="J18" s="171">
        <v>84.0899</v>
      </c>
      <c r="K18" s="171">
        <v>7.5</v>
      </c>
      <c r="L18" s="171">
        <v>24.2201</v>
      </c>
      <c r="M18" s="171">
        <v>-1.4</v>
      </c>
      <c r="N18" s="171">
        <v>0.5</v>
      </c>
      <c r="O18" s="171">
        <v>505.3284</v>
      </c>
      <c r="P18" s="171">
        <v>1.8</v>
      </c>
      <c r="Q18" s="171">
        <v>-1.3</v>
      </c>
      <c r="R18" s="172" t="s">
        <v>11</v>
      </c>
      <c r="S18" s="172" t="s">
        <v>11</v>
      </c>
      <c r="T18" s="173"/>
      <c r="U18" s="173">
        <v>1.3</v>
      </c>
      <c r="V18" s="173">
        <v>0.4</v>
      </c>
      <c r="W18" s="173">
        <v>0.7</v>
      </c>
      <c r="X18" s="173">
        <v>-0.1</v>
      </c>
      <c r="Y18" s="173">
        <v>-2</v>
      </c>
      <c r="Z18" s="171">
        <v>0.1</v>
      </c>
      <c r="AA18" s="230" t="s">
        <v>223</v>
      </c>
      <c r="AB18" s="173" t="s">
        <v>11</v>
      </c>
      <c r="AC18" s="173" t="s">
        <v>11</v>
      </c>
      <c r="AD18" s="173">
        <v>4.3</v>
      </c>
      <c r="AE18" s="173">
        <v>4.5</v>
      </c>
      <c r="AF18" s="173">
        <v>4.1</v>
      </c>
      <c r="AG18" s="174">
        <v>8.5</v>
      </c>
      <c r="AH18" s="173">
        <v>9.6</v>
      </c>
      <c r="AI18" s="173">
        <v>7.4</v>
      </c>
      <c r="AJ18" s="175">
        <v>289</v>
      </c>
      <c r="AK18" s="175">
        <v>5420</v>
      </c>
      <c r="AL18" s="176">
        <v>0.98</v>
      </c>
      <c r="AM18" s="173">
        <v>0.7</v>
      </c>
      <c r="AN18" s="171">
        <v>1.6</v>
      </c>
      <c r="AO18" s="177">
        <v>1249</v>
      </c>
      <c r="AP18" s="178">
        <v>4.7</v>
      </c>
      <c r="AQ18" s="179">
        <v>-2.9</v>
      </c>
      <c r="AR18" s="219" t="s">
        <v>166</v>
      </c>
    </row>
    <row r="19" spans="3:44" ht="24" customHeight="1">
      <c r="C19" s="218"/>
      <c r="D19" s="58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22"/>
      <c r="AB19" s="44"/>
      <c r="AC19" s="44"/>
      <c r="AD19" s="44"/>
      <c r="AE19" s="44"/>
      <c r="AF19" s="44"/>
      <c r="AG19" s="44"/>
      <c r="AH19" s="44"/>
      <c r="AI19" s="44"/>
      <c r="AJ19" s="74"/>
      <c r="AK19" s="74"/>
      <c r="AL19" s="47"/>
      <c r="AM19" s="44"/>
      <c r="AN19" s="44"/>
      <c r="AO19" s="53"/>
      <c r="AP19" s="50"/>
      <c r="AQ19" s="59"/>
      <c r="AR19" s="218"/>
    </row>
    <row r="20" spans="3:44" ht="24" customHeight="1" hidden="1">
      <c r="C20" s="218" t="s">
        <v>211</v>
      </c>
      <c r="D20" s="55">
        <v>489.9484</v>
      </c>
      <c r="E20" s="48">
        <v>2.6</v>
      </c>
      <c r="F20" s="48">
        <v>276.7926</v>
      </c>
      <c r="G20" s="48">
        <v>2.3</v>
      </c>
      <c r="H20" s="48">
        <v>26.6357</v>
      </c>
      <c r="I20" s="48">
        <v>11.8</v>
      </c>
      <c r="J20" s="48">
        <v>68.8067</v>
      </c>
      <c r="K20" s="48">
        <v>1.8</v>
      </c>
      <c r="L20" s="48">
        <v>40.821</v>
      </c>
      <c r="M20" s="48">
        <v>5.7</v>
      </c>
      <c r="N20" s="48">
        <v>-0.5</v>
      </c>
      <c r="O20" s="48">
        <v>502.6089</v>
      </c>
      <c r="P20" s="48">
        <v>1.9</v>
      </c>
      <c r="Q20" s="48">
        <v>-0.7</v>
      </c>
      <c r="R20" s="43" t="s">
        <v>12</v>
      </c>
      <c r="S20" s="43" t="s">
        <v>12</v>
      </c>
      <c r="T20" s="44">
        <v>-0.1</v>
      </c>
      <c r="U20" s="44"/>
      <c r="V20" s="44">
        <v>3.1</v>
      </c>
      <c r="W20" s="44">
        <v>1.8</v>
      </c>
      <c r="X20" s="44">
        <v>4.1269939938725315</v>
      </c>
      <c r="Y20" s="44">
        <v>0.2</v>
      </c>
      <c r="Z20" s="44"/>
      <c r="AA20" s="223" t="s">
        <v>32</v>
      </c>
      <c r="AB20" s="44" t="s">
        <v>12</v>
      </c>
      <c r="AC20" s="44" t="s">
        <v>12</v>
      </c>
      <c r="AD20" s="44">
        <v>3.4</v>
      </c>
      <c r="AE20" s="44">
        <v>3.4</v>
      </c>
      <c r="AF20" s="44">
        <v>3.3</v>
      </c>
      <c r="AG20" s="43">
        <v>6.6</v>
      </c>
      <c r="AH20" s="44">
        <v>6.8</v>
      </c>
      <c r="AI20" s="44">
        <v>6.7</v>
      </c>
      <c r="AJ20" s="74">
        <v>225</v>
      </c>
      <c r="AK20" s="74">
        <v>5322</v>
      </c>
      <c r="AL20" s="47">
        <v>0.7</v>
      </c>
      <c r="AM20" s="44">
        <v>1.1</v>
      </c>
      <c r="AN20" s="44">
        <v>6.2</v>
      </c>
      <c r="AO20" s="53">
        <v>1643</v>
      </c>
      <c r="AP20" s="50">
        <v>11.8</v>
      </c>
      <c r="AQ20" s="59">
        <v>1.1</v>
      </c>
      <c r="AR20" s="218" t="s">
        <v>211</v>
      </c>
    </row>
    <row r="21" spans="3:44" ht="24" customHeight="1" hidden="1">
      <c r="C21" s="218" t="s">
        <v>123</v>
      </c>
      <c r="D21" s="55">
        <v>496.7513</v>
      </c>
      <c r="E21" s="48">
        <v>1.4</v>
      </c>
      <c r="F21" s="48">
        <v>278.9388</v>
      </c>
      <c r="G21" s="48">
        <v>0.8</v>
      </c>
      <c r="H21" s="48">
        <v>23.4264</v>
      </c>
      <c r="I21" s="48">
        <v>-12</v>
      </c>
      <c r="J21" s="48">
        <v>73.3635</v>
      </c>
      <c r="K21" s="48">
        <v>6.6</v>
      </c>
      <c r="L21" s="48">
        <v>37.7697</v>
      </c>
      <c r="M21" s="48">
        <v>-7.5</v>
      </c>
      <c r="N21" s="48">
        <v>1.1</v>
      </c>
      <c r="O21" s="48">
        <v>512.2489</v>
      </c>
      <c r="P21" s="48">
        <v>1.9</v>
      </c>
      <c r="Q21" s="48">
        <v>0.5</v>
      </c>
      <c r="R21" s="43" t="s">
        <v>12</v>
      </c>
      <c r="S21" s="43" t="s">
        <v>12</v>
      </c>
      <c r="T21" s="44">
        <v>-0.2</v>
      </c>
      <c r="U21" s="44">
        <f>99.3-100</f>
        <v>-0.7000000000000028</v>
      </c>
      <c r="V21" s="44">
        <v>4</v>
      </c>
      <c r="W21" s="44">
        <v>-1.9</v>
      </c>
      <c r="X21" s="44">
        <v>1.0042828797998737</v>
      </c>
      <c r="Y21" s="44">
        <v>-2.8</v>
      </c>
      <c r="Z21" s="42">
        <v>-3.9</v>
      </c>
      <c r="AA21" s="22" t="s">
        <v>127</v>
      </c>
      <c r="AB21" s="44" t="s">
        <v>12</v>
      </c>
      <c r="AC21" s="44" t="s">
        <v>12</v>
      </c>
      <c r="AD21" s="44">
        <v>3.4</v>
      </c>
      <c r="AE21" s="44">
        <v>3.3</v>
      </c>
      <c r="AF21" s="44">
        <v>3.4</v>
      </c>
      <c r="AG21" s="43">
        <v>6.7</v>
      </c>
      <c r="AH21" s="44">
        <v>6.9</v>
      </c>
      <c r="AI21" s="44">
        <v>6.3</v>
      </c>
      <c r="AJ21" s="74">
        <v>230</v>
      </c>
      <c r="AK21" s="74">
        <v>5391</v>
      </c>
      <c r="AL21" s="47">
        <v>0.72</v>
      </c>
      <c r="AM21" s="44">
        <v>1.6</v>
      </c>
      <c r="AN21" s="44">
        <v>1.5</v>
      </c>
      <c r="AO21" s="53">
        <v>1387</v>
      </c>
      <c r="AP21" s="50">
        <v>-15.6</v>
      </c>
      <c r="AQ21" s="56">
        <v>-6.9</v>
      </c>
      <c r="AR21" s="218" t="s">
        <v>123</v>
      </c>
    </row>
    <row r="22" spans="3:44" ht="24" customHeight="1" hidden="1">
      <c r="C22" s="220" t="s">
        <v>108</v>
      </c>
      <c r="D22" s="55">
        <v>488.0271</v>
      </c>
      <c r="E22" s="48">
        <v>-1.8</v>
      </c>
      <c r="F22" s="48">
        <v>276.6699</v>
      </c>
      <c r="G22" s="48">
        <v>-0.8</v>
      </c>
      <c r="H22" s="48">
        <v>20.1093</v>
      </c>
      <c r="I22" s="48">
        <v>-14.2</v>
      </c>
      <c r="J22" s="48">
        <v>69.5595</v>
      </c>
      <c r="K22" s="48">
        <v>-5.2</v>
      </c>
      <c r="L22" s="48">
        <v>36.1834</v>
      </c>
      <c r="M22" s="48">
        <v>-4.2</v>
      </c>
      <c r="N22" s="48">
        <v>0.4</v>
      </c>
      <c r="O22" s="48">
        <v>502.9728</v>
      </c>
      <c r="P22" s="48">
        <v>-1.8</v>
      </c>
      <c r="Q22" s="48">
        <v>-0.1</v>
      </c>
      <c r="R22" s="43" t="s">
        <v>12</v>
      </c>
      <c r="S22" s="43" t="s">
        <v>12</v>
      </c>
      <c r="T22" s="44">
        <v>-2.2</v>
      </c>
      <c r="U22" s="44">
        <f>94.5-100</f>
        <v>-5.5</v>
      </c>
      <c r="V22" s="44">
        <v>-0.1</v>
      </c>
      <c r="W22" s="44">
        <v>-5</v>
      </c>
      <c r="X22" s="44">
        <v>-0.17405859446236605</v>
      </c>
      <c r="Y22" s="44">
        <v>2.7</v>
      </c>
      <c r="Z22" s="42">
        <v>-10.3</v>
      </c>
      <c r="AA22" s="223" t="s">
        <v>108</v>
      </c>
      <c r="AB22" s="44" t="s">
        <v>12</v>
      </c>
      <c r="AC22" s="44" t="s">
        <v>12</v>
      </c>
      <c r="AD22" s="44">
        <v>4.1</v>
      </c>
      <c r="AE22" s="44">
        <v>4.2</v>
      </c>
      <c r="AF22" s="44">
        <v>4</v>
      </c>
      <c r="AG22" s="43">
        <v>7.7</v>
      </c>
      <c r="AH22" s="44">
        <v>8.2</v>
      </c>
      <c r="AI22" s="44">
        <v>7.3</v>
      </c>
      <c r="AJ22" s="74">
        <v>279</v>
      </c>
      <c r="AK22" s="74">
        <v>5368</v>
      </c>
      <c r="AL22" s="47">
        <v>0.53</v>
      </c>
      <c r="AM22" s="44">
        <v>-1.3</v>
      </c>
      <c r="AN22" s="44">
        <v>-7.6</v>
      </c>
      <c r="AO22" s="53">
        <v>1198</v>
      </c>
      <c r="AP22" s="50">
        <v>-13.6</v>
      </c>
      <c r="AQ22" s="56">
        <v>-0.1</v>
      </c>
      <c r="AR22" s="220" t="s">
        <v>108</v>
      </c>
    </row>
    <row r="23" spans="3:44" ht="24" customHeight="1" hidden="1">
      <c r="C23" s="218" t="s">
        <v>109</v>
      </c>
      <c r="D23" s="55">
        <v>486.9524</v>
      </c>
      <c r="E23" s="48">
        <v>-0.2</v>
      </c>
      <c r="F23" s="48">
        <v>279.64</v>
      </c>
      <c r="G23" s="48">
        <v>1.1</v>
      </c>
      <c r="H23" s="48">
        <v>20.1277</v>
      </c>
      <c r="I23" s="48">
        <v>0.1</v>
      </c>
      <c r="J23" s="48">
        <v>66.5727</v>
      </c>
      <c r="K23" s="48">
        <v>-4.3</v>
      </c>
      <c r="L23" s="48">
        <v>38.3256</v>
      </c>
      <c r="M23" s="48">
        <v>5.9</v>
      </c>
      <c r="N23" s="48">
        <v>-0.2</v>
      </c>
      <c r="O23" s="48">
        <v>495.2269</v>
      </c>
      <c r="P23" s="48">
        <v>-1.5</v>
      </c>
      <c r="Q23" s="48">
        <v>-1.3</v>
      </c>
      <c r="R23" s="43" t="s">
        <v>12</v>
      </c>
      <c r="S23" s="43" t="s">
        <v>12</v>
      </c>
      <c r="T23" s="44">
        <v>-1.2</v>
      </c>
      <c r="U23" s="44">
        <v>-2.7</v>
      </c>
      <c r="V23" s="44">
        <v>-2</v>
      </c>
      <c r="W23" s="44">
        <v>-2.9</v>
      </c>
      <c r="X23" s="44">
        <v>-1.4</v>
      </c>
      <c r="Y23" s="44">
        <v>-4.7</v>
      </c>
      <c r="Z23" s="48">
        <v>0.2</v>
      </c>
      <c r="AA23" s="22" t="s">
        <v>109</v>
      </c>
      <c r="AB23" s="44" t="s">
        <v>12</v>
      </c>
      <c r="AC23" s="44" t="s">
        <v>12</v>
      </c>
      <c r="AD23" s="44">
        <v>4.7</v>
      </c>
      <c r="AE23" s="44">
        <v>4.8</v>
      </c>
      <c r="AF23" s="44">
        <v>4.5</v>
      </c>
      <c r="AG23" s="44">
        <v>9.1</v>
      </c>
      <c r="AH23" s="44">
        <v>10.3</v>
      </c>
      <c r="AI23" s="44">
        <v>8.2</v>
      </c>
      <c r="AJ23" s="74">
        <v>317</v>
      </c>
      <c r="AK23" s="74">
        <v>5331</v>
      </c>
      <c r="AL23" s="47">
        <v>0.48</v>
      </c>
      <c r="AM23" s="44">
        <v>-1.5</v>
      </c>
      <c r="AN23" s="44">
        <v>-1.5</v>
      </c>
      <c r="AO23" s="53">
        <v>1215</v>
      </c>
      <c r="AP23" s="50">
        <v>1.4</v>
      </c>
      <c r="AQ23" s="56">
        <v>3.6</v>
      </c>
      <c r="AR23" s="218" t="s">
        <v>109</v>
      </c>
    </row>
    <row r="24" spans="3:44" ht="24" customHeight="1" hidden="1">
      <c r="C24" s="218" t="s">
        <v>157</v>
      </c>
      <c r="D24" s="55">
        <v>501.2637</v>
      </c>
      <c r="E24" s="48">
        <v>2.9</v>
      </c>
      <c r="F24" s="48">
        <v>282.5958</v>
      </c>
      <c r="G24" s="48">
        <v>1.1</v>
      </c>
      <c r="H24" s="48">
        <v>20.309</v>
      </c>
      <c r="I24" s="48">
        <v>0.9</v>
      </c>
      <c r="J24" s="48">
        <v>71.8057</v>
      </c>
      <c r="K24" s="48">
        <v>7.9</v>
      </c>
      <c r="L24" s="48">
        <v>34.3964</v>
      </c>
      <c r="M24" s="48">
        <v>-10.3</v>
      </c>
      <c r="N24" s="48">
        <v>0.5</v>
      </c>
      <c r="O24" s="48">
        <v>501.0681</v>
      </c>
      <c r="P24" s="48">
        <v>1.2</v>
      </c>
      <c r="Q24" s="48">
        <v>-1.7</v>
      </c>
      <c r="R24" s="43" t="s">
        <v>12</v>
      </c>
      <c r="S24" s="43" t="s">
        <v>12</v>
      </c>
      <c r="T24" s="44">
        <v>-0.9</v>
      </c>
      <c r="U24" s="44">
        <v>-1.5</v>
      </c>
      <c r="V24" s="44">
        <v>-1.9</v>
      </c>
      <c r="W24" s="44">
        <v>-1.8</v>
      </c>
      <c r="X24" s="44">
        <v>-2</v>
      </c>
      <c r="Y24" s="44">
        <v>-5.1</v>
      </c>
      <c r="Z24" s="48">
        <v>3.1</v>
      </c>
      <c r="AA24" s="22" t="s">
        <v>110</v>
      </c>
      <c r="AB24" s="44" t="s">
        <v>12</v>
      </c>
      <c r="AC24" s="44" t="s">
        <v>12</v>
      </c>
      <c r="AD24" s="44">
        <v>4.7</v>
      </c>
      <c r="AE24" s="44">
        <v>4.9</v>
      </c>
      <c r="AF24" s="44">
        <v>4.5</v>
      </c>
      <c r="AG24" s="44">
        <v>9.2</v>
      </c>
      <c r="AH24" s="44">
        <v>10.4</v>
      </c>
      <c r="AI24" s="44">
        <v>7.9</v>
      </c>
      <c r="AJ24" s="74">
        <v>320</v>
      </c>
      <c r="AK24" s="74">
        <v>5356</v>
      </c>
      <c r="AL24" s="47">
        <v>0.59</v>
      </c>
      <c r="AM24" s="44">
        <v>0.1</v>
      </c>
      <c r="AN24" s="44">
        <v>4.4</v>
      </c>
      <c r="AO24" s="53">
        <v>1230</v>
      </c>
      <c r="AP24" s="50">
        <v>1.3</v>
      </c>
      <c r="AQ24" s="56">
        <v>-6.7</v>
      </c>
      <c r="AR24" s="218" t="s">
        <v>157</v>
      </c>
    </row>
    <row r="25" spans="3:44" ht="24" customHeight="1">
      <c r="C25" s="218" t="s">
        <v>158</v>
      </c>
      <c r="D25" s="55">
        <v>503.1925</v>
      </c>
      <c r="E25" s="48">
        <v>0.4</v>
      </c>
      <c r="F25" s="48">
        <v>286.5036</v>
      </c>
      <c r="G25" s="48">
        <v>1.4</v>
      </c>
      <c r="H25" s="48">
        <v>19.2481</v>
      </c>
      <c r="I25" s="48">
        <v>-5.2</v>
      </c>
      <c r="J25" s="48">
        <v>72.7563</v>
      </c>
      <c r="K25" s="48">
        <v>1.3</v>
      </c>
      <c r="L25" s="48">
        <v>33.3732</v>
      </c>
      <c r="M25" s="48">
        <v>-3</v>
      </c>
      <c r="N25" s="48">
        <v>-0.8</v>
      </c>
      <c r="O25" s="48">
        <v>496.7768</v>
      </c>
      <c r="P25" s="48">
        <v>-0.9</v>
      </c>
      <c r="Q25" s="48">
        <v>-1.2</v>
      </c>
      <c r="R25" s="43" t="s">
        <v>12</v>
      </c>
      <c r="S25" s="43" t="s">
        <v>12</v>
      </c>
      <c r="T25" s="44">
        <v>-1.8</v>
      </c>
      <c r="U25" s="44">
        <v>-1.9</v>
      </c>
      <c r="V25" s="44">
        <v>-2.8</v>
      </c>
      <c r="W25" s="44">
        <v>-0.4</v>
      </c>
      <c r="X25" s="44">
        <v>-2.2</v>
      </c>
      <c r="Y25" s="44">
        <v>-5.2</v>
      </c>
      <c r="Z25" s="48">
        <v>-0.3</v>
      </c>
      <c r="AA25" s="229" t="s">
        <v>111</v>
      </c>
      <c r="AB25" s="44" t="s">
        <v>12</v>
      </c>
      <c r="AC25" s="44" t="s">
        <v>12</v>
      </c>
      <c r="AD25" s="44">
        <v>5</v>
      </c>
      <c r="AE25" s="44">
        <v>5.2</v>
      </c>
      <c r="AF25" s="44">
        <v>4.8</v>
      </c>
      <c r="AG25" s="44">
        <v>9.6</v>
      </c>
      <c r="AH25" s="44">
        <v>10.7</v>
      </c>
      <c r="AI25" s="44">
        <v>8.4</v>
      </c>
      <c r="AJ25" s="74">
        <v>340</v>
      </c>
      <c r="AK25" s="74">
        <v>5369</v>
      </c>
      <c r="AL25" s="47">
        <v>0.59</v>
      </c>
      <c r="AM25" s="44">
        <v>-1.6</v>
      </c>
      <c r="AN25" s="44">
        <v>-4.1</v>
      </c>
      <c r="AO25" s="53">
        <v>1174</v>
      </c>
      <c r="AP25" s="50">
        <v>-4.6</v>
      </c>
      <c r="AQ25" s="56">
        <v>1</v>
      </c>
      <c r="AR25" s="218" t="s">
        <v>158</v>
      </c>
    </row>
    <row r="26" spans="3:44" ht="24" customHeight="1">
      <c r="C26" s="218" t="s">
        <v>159</v>
      </c>
      <c r="D26" s="55">
        <v>503.8654</v>
      </c>
      <c r="E26" s="48">
        <v>0.1</v>
      </c>
      <c r="F26" s="48">
        <v>289.7438</v>
      </c>
      <c r="G26" s="48">
        <v>1.1</v>
      </c>
      <c r="H26" s="48">
        <v>18.4654</v>
      </c>
      <c r="I26" s="48">
        <v>-4.1</v>
      </c>
      <c r="J26" s="48">
        <v>68.8778</v>
      </c>
      <c r="K26" s="48">
        <v>-5.3</v>
      </c>
      <c r="L26" s="48">
        <v>31.7422</v>
      </c>
      <c r="M26" s="48">
        <v>-4.9</v>
      </c>
      <c r="N26" s="48">
        <v>0.7</v>
      </c>
      <c r="O26" s="48">
        <v>489.6184</v>
      </c>
      <c r="P26" s="48">
        <v>-1.4</v>
      </c>
      <c r="Q26" s="48">
        <v>-1.6</v>
      </c>
      <c r="R26" s="43" t="s">
        <v>12</v>
      </c>
      <c r="S26" s="43" t="s">
        <v>12</v>
      </c>
      <c r="T26" s="44">
        <v>0.3</v>
      </c>
      <c r="U26" s="44">
        <v>-3.9</v>
      </c>
      <c r="V26" s="44">
        <v>-2.7</v>
      </c>
      <c r="W26" s="44">
        <v>-2.3</v>
      </c>
      <c r="X26" s="44">
        <v>-9.7</v>
      </c>
      <c r="Y26" s="44">
        <v>-2.1</v>
      </c>
      <c r="Z26" s="48">
        <v>0</v>
      </c>
      <c r="AA26" s="229" t="s">
        <v>112</v>
      </c>
      <c r="AB26" s="44" t="s">
        <v>12</v>
      </c>
      <c r="AC26" s="44" t="s">
        <v>12</v>
      </c>
      <c r="AD26" s="44">
        <v>5.4</v>
      </c>
      <c r="AE26" s="44">
        <v>5.5</v>
      </c>
      <c r="AF26" s="44">
        <v>5.1</v>
      </c>
      <c r="AG26" s="44">
        <v>9.9</v>
      </c>
      <c r="AH26" s="44">
        <v>11.1</v>
      </c>
      <c r="AI26" s="44">
        <v>8.7</v>
      </c>
      <c r="AJ26" s="74">
        <v>359</v>
      </c>
      <c r="AK26" s="74">
        <v>5331</v>
      </c>
      <c r="AL26" s="47">
        <v>0.54</v>
      </c>
      <c r="AM26" s="44">
        <v>-2.9</v>
      </c>
      <c r="AN26" s="44">
        <v>1.1</v>
      </c>
      <c r="AO26" s="53">
        <v>1151</v>
      </c>
      <c r="AP26" s="50">
        <v>-1.9</v>
      </c>
      <c r="AQ26" s="56">
        <v>-5.6</v>
      </c>
      <c r="AR26" s="218" t="s">
        <v>159</v>
      </c>
    </row>
    <row r="27" spans="3:44" ht="24" customHeight="1">
      <c r="C27" s="218" t="s">
        <v>160</v>
      </c>
      <c r="D27" s="55">
        <v>512.8166</v>
      </c>
      <c r="E27" s="48">
        <v>1.8</v>
      </c>
      <c r="F27" s="48">
        <v>291.3577</v>
      </c>
      <c r="G27" s="48">
        <v>0.6</v>
      </c>
      <c r="H27" s="48">
        <v>18.3054</v>
      </c>
      <c r="I27" s="48">
        <v>-0.9</v>
      </c>
      <c r="J27" s="48">
        <v>72.9325</v>
      </c>
      <c r="K27" s="48">
        <v>5.9</v>
      </c>
      <c r="L27" s="48">
        <v>28.3172</v>
      </c>
      <c r="M27" s="48">
        <v>-10.8</v>
      </c>
      <c r="N27" s="48">
        <v>0.6</v>
      </c>
      <c r="O27" s="48">
        <v>490.5435</v>
      </c>
      <c r="P27" s="200">
        <v>0.2</v>
      </c>
      <c r="Q27" s="48">
        <v>-1.6</v>
      </c>
      <c r="R27" s="43" t="s">
        <v>12</v>
      </c>
      <c r="S27" s="43" t="s">
        <v>12</v>
      </c>
      <c r="T27" s="44">
        <v>-0.8</v>
      </c>
      <c r="U27" s="44">
        <v>-1.9</v>
      </c>
      <c r="V27" s="44">
        <v>-2.8</v>
      </c>
      <c r="W27" s="44">
        <v>-2.8</v>
      </c>
      <c r="X27" s="44">
        <v>0.4</v>
      </c>
      <c r="Y27" s="44">
        <v>-3.2</v>
      </c>
      <c r="Z27" s="44">
        <v>-1.7</v>
      </c>
      <c r="AA27" s="229" t="s">
        <v>113</v>
      </c>
      <c r="AB27" s="44" t="s">
        <v>12</v>
      </c>
      <c r="AC27" s="44" t="s">
        <v>12</v>
      </c>
      <c r="AD27" s="44">
        <v>5.3</v>
      </c>
      <c r="AE27" s="44">
        <v>5.5</v>
      </c>
      <c r="AF27" s="44">
        <v>4.9</v>
      </c>
      <c r="AG27" s="44">
        <v>10.1</v>
      </c>
      <c r="AH27" s="44">
        <v>11.6</v>
      </c>
      <c r="AI27" s="44">
        <v>8.6</v>
      </c>
      <c r="AJ27" s="74">
        <v>350</v>
      </c>
      <c r="AK27" s="74">
        <v>5335</v>
      </c>
      <c r="AL27" s="47">
        <v>0.64</v>
      </c>
      <c r="AM27" s="44">
        <v>-0.7</v>
      </c>
      <c r="AN27" s="44">
        <v>4.6</v>
      </c>
      <c r="AO27" s="53">
        <v>1160</v>
      </c>
      <c r="AP27" s="50">
        <v>0.8</v>
      </c>
      <c r="AQ27" s="56">
        <v>-12.9</v>
      </c>
      <c r="AR27" s="218" t="s">
        <v>160</v>
      </c>
    </row>
    <row r="28" spans="3:44" ht="24" customHeight="1">
      <c r="C28" s="218" t="s">
        <v>161</v>
      </c>
      <c r="D28" s="55">
        <v>524.6281</v>
      </c>
      <c r="E28" s="48">
        <v>2.3</v>
      </c>
      <c r="F28" s="48">
        <v>296.9819</v>
      </c>
      <c r="G28" s="48">
        <v>1.9</v>
      </c>
      <c r="H28" s="48">
        <v>18.6603</v>
      </c>
      <c r="I28" s="48">
        <v>1.9</v>
      </c>
      <c r="J28" s="48">
        <v>76.4932</v>
      </c>
      <c r="K28" s="48">
        <v>4.9</v>
      </c>
      <c r="L28" s="48">
        <v>25.8762</v>
      </c>
      <c r="M28" s="48">
        <v>-8.6</v>
      </c>
      <c r="N28" s="48">
        <v>0.8</v>
      </c>
      <c r="O28" s="48">
        <v>496.0584</v>
      </c>
      <c r="P28" s="200">
        <v>1.1</v>
      </c>
      <c r="Q28" s="48">
        <v>-1.2</v>
      </c>
      <c r="R28" s="43" t="s">
        <v>12</v>
      </c>
      <c r="S28" s="43" t="s">
        <v>12</v>
      </c>
      <c r="T28" s="44">
        <v>0.4</v>
      </c>
      <c r="U28" s="44">
        <v>-0.6</v>
      </c>
      <c r="V28" s="44">
        <v>-2.9</v>
      </c>
      <c r="W28" s="44">
        <v>-2.8</v>
      </c>
      <c r="X28" s="44">
        <v>-1.2</v>
      </c>
      <c r="Y28" s="44">
        <v>-3.5</v>
      </c>
      <c r="Z28" s="44">
        <v>1.1</v>
      </c>
      <c r="AA28" s="229" t="s">
        <v>128</v>
      </c>
      <c r="AB28" s="44" t="s">
        <v>12</v>
      </c>
      <c r="AC28" s="44" t="s">
        <v>12</v>
      </c>
      <c r="AD28" s="44">
        <v>4.7</v>
      </c>
      <c r="AE28" s="44">
        <v>4.9</v>
      </c>
      <c r="AF28" s="44">
        <v>4.4</v>
      </c>
      <c r="AG28" s="44">
        <v>9.5</v>
      </c>
      <c r="AH28" s="44">
        <v>10.9</v>
      </c>
      <c r="AI28" s="44">
        <v>8.3</v>
      </c>
      <c r="AJ28" s="74">
        <v>313</v>
      </c>
      <c r="AK28" s="74">
        <v>5355</v>
      </c>
      <c r="AL28" s="47">
        <v>0.83</v>
      </c>
      <c r="AM28" s="44">
        <v>-0.7</v>
      </c>
      <c r="AN28" s="44">
        <v>3.3</v>
      </c>
      <c r="AO28" s="53">
        <v>1189</v>
      </c>
      <c r="AP28" s="50">
        <v>2.5</v>
      </c>
      <c r="AQ28" s="56">
        <v>-14.7</v>
      </c>
      <c r="AR28" s="218" t="s">
        <v>161</v>
      </c>
    </row>
    <row r="29" spans="3:44" ht="24" customHeight="1">
      <c r="C29" s="219" t="s">
        <v>175</v>
      </c>
      <c r="D29" s="170">
        <v>538.3918</v>
      </c>
      <c r="E29" s="171">
        <v>2.6</v>
      </c>
      <c r="F29" s="171">
        <v>303.1616</v>
      </c>
      <c r="G29" s="171">
        <v>2.1</v>
      </c>
      <c r="H29" s="171">
        <v>18.5232</v>
      </c>
      <c r="I29" s="171">
        <v>-0.7</v>
      </c>
      <c r="J29" s="171">
        <v>82.3756</v>
      </c>
      <c r="K29" s="171">
        <v>7.7</v>
      </c>
      <c r="L29" s="171">
        <v>24.3135</v>
      </c>
      <c r="M29" s="171">
        <v>-6</v>
      </c>
      <c r="N29" s="171">
        <v>0.2</v>
      </c>
      <c r="O29" s="171">
        <v>502.4793</v>
      </c>
      <c r="P29" s="201">
        <v>1.3</v>
      </c>
      <c r="Q29" s="171">
        <v>-1.3</v>
      </c>
      <c r="R29" s="172" t="s">
        <v>11</v>
      </c>
      <c r="S29" s="172" t="s">
        <v>11</v>
      </c>
      <c r="T29" s="173">
        <v>-0.4</v>
      </c>
      <c r="U29" s="173">
        <v>1.1</v>
      </c>
      <c r="V29" s="173">
        <v>-0.5</v>
      </c>
      <c r="W29" s="173">
        <v>-0.2</v>
      </c>
      <c r="X29" s="173">
        <v>-0.5</v>
      </c>
      <c r="Y29" s="173">
        <v>-2.6</v>
      </c>
      <c r="Z29" s="173">
        <v>-0.4</v>
      </c>
      <c r="AA29" s="230" t="s">
        <v>176</v>
      </c>
      <c r="AB29" s="173" t="s">
        <v>11</v>
      </c>
      <c r="AC29" s="173" t="s">
        <v>11</v>
      </c>
      <c r="AD29" s="173">
        <v>4.4</v>
      </c>
      <c r="AE29" s="173">
        <v>4.6</v>
      </c>
      <c r="AF29" s="173">
        <v>4.2</v>
      </c>
      <c r="AG29" s="173">
        <v>8.7</v>
      </c>
      <c r="AH29" s="173">
        <v>9.9</v>
      </c>
      <c r="AI29" s="173">
        <v>7.4</v>
      </c>
      <c r="AJ29" s="175">
        <v>294</v>
      </c>
      <c r="AK29" s="175">
        <v>5393</v>
      </c>
      <c r="AL29" s="176">
        <v>0.95</v>
      </c>
      <c r="AM29" s="173">
        <v>0.6</v>
      </c>
      <c r="AN29" s="173">
        <v>1.1</v>
      </c>
      <c r="AO29" s="177">
        <v>1236</v>
      </c>
      <c r="AP29" s="178">
        <v>4</v>
      </c>
      <c r="AQ29" s="179">
        <v>-5.3</v>
      </c>
      <c r="AR29" s="219" t="s">
        <v>175</v>
      </c>
    </row>
    <row r="30" spans="1:44" ht="24" customHeight="1">
      <c r="A30" s="2"/>
      <c r="C30" s="218"/>
      <c r="D30" s="58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22"/>
      <c r="AB30" s="44"/>
      <c r="AC30" s="44"/>
      <c r="AD30" s="44"/>
      <c r="AE30" s="44"/>
      <c r="AF30" s="44"/>
      <c r="AG30" s="44"/>
      <c r="AH30" s="44"/>
      <c r="AI30" s="44"/>
      <c r="AJ30" s="74"/>
      <c r="AK30" s="74"/>
      <c r="AL30" s="47"/>
      <c r="AM30" s="44"/>
      <c r="AN30" s="44"/>
      <c r="AO30" s="53"/>
      <c r="AP30" s="50"/>
      <c r="AQ30" s="59"/>
      <c r="AR30" s="218"/>
    </row>
    <row r="31" spans="1:44" ht="24" customHeight="1" hidden="1">
      <c r="A31" s="155"/>
      <c r="C31" s="218" t="s">
        <v>210</v>
      </c>
      <c r="D31" s="55">
        <v>498.9871</v>
      </c>
      <c r="E31" s="48">
        <v>0</v>
      </c>
      <c r="F31" s="48">
        <v>287.5798</v>
      </c>
      <c r="G31" s="48">
        <v>-0.1</v>
      </c>
      <c r="H31" s="48">
        <v>18.4613</v>
      </c>
      <c r="I31" s="48">
        <v>-2.1</v>
      </c>
      <c r="J31" s="48">
        <v>68.6901</v>
      </c>
      <c r="K31" s="48">
        <v>-0.1</v>
      </c>
      <c r="L31" s="48">
        <v>32.8145</v>
      </c>
      <c r="M31" s="48">
        <v>2</v>
      </c>
      <c r="N31" s="48">
        <v>0.5</v>
      </c>
      <c r="O31" s="48">
        <v>490.04</v>
      </c>
      <c r="P31" s="44">
        <v>0.3</v>
      </c>
      <c r="Q31" s="48">
        <v>-1.4</v>
      </c>
      <c r="R31" s="43" t="s">
        <v>12</v>
      </c>
      <c r="S31" s="43" t="s">
        <v>12</v>
      </c>
      <c r="T31" s="44">
        <v>-1.3</v>
      </c>
      <c r="U31" s="44">
        <v>-5</v>
      </c>
      <c r="V31" s="44">
        <v>-2</v>
      </c>
      <c r="W31" s="44">
        <v>-1.4</v>
      </c>
      <c r="X31" s="44">
        <v>-11.4</v>
      </c>
      <c r="Y31" s="44">
        <v>-2.6</v>
      </c>
      <c r="Z31" s="44"/>
      <c r="AA31" s="223" t="s">
        <v>54</v>
      </c>
      <c r="AB31" s="44">
        <v>36.3</v>
      </c>
      <c r="AC31" s="44" t="s">
        <v>12</v>
      </c>
      <c r="AD31" s="44">
        <v>5.3</v>
      </c>
      <c r="AE31" s="44">
        <v>5.4</v>
      </c>
      <c r="AF31" s="44">
        <v>5.1</v>
      </c>
      <c r="AG31" s="44">
        <v>10.9</v>
      </c>
      <c r="AH31" s="44">
        <v>12.3</v>
      </c>
      <c r="AI31" s="44">
        <v>9.4</v>
      </c>
      <c r="AJ31" s="74">
        <v>356</v>
      </c>
      <c r="AK31" s="74">
        <v>5333</v>
      </c>
      <c r="AL31" s="47">
        <v>0.51</v>
      </c>
      <c r="AM31" s="44">
        <v>-2.5</v>
      </c>
      <c r="AN31" s="44">
        <v>-4.7</v>
      </c>
      <c r="AO31" s="53">
        <v>1169</v>
      </c>
      <c r="AP31" s="50">
        <v>-0.2650057584826868</v>
      </c>
      <c r="AQ31" s="56">
        <v>-6.8</v>
      </c>
      <c r="AR31" s="220" t="s">
        <v>54</v>
      </c>
    </row>
    <row r="32" spans="1:44" ht="24" customHeight="1" hidden="1">
      <c r="A32" s="155"/>
      <c r="C32" s="218" t="s">
        <v>207</v>
      </c>
      <c r="D32" s="55">
        <v>503.4393</v>
      </c>
      <c r="E32" s="48">
        <v>0.9</v>
      </c>
      <c r="F32" s="48">
        <v>290.0025</v>
      </c>
      <c r="G32" s="48">
        <v>0.8</v>
      </c>
      <c r="H32" s="48">
        <v>18.6623</v>
      </c>
      <c r="I32" s="48">
        <v>1.1</v>
      </c>
      <c r="J32" s="48">
        <v>67.9409</v>
      </c>
      <c r="K32" s="48">
        <v>-1.1</v>
      </c>
      <c r="L32" s="48">
        <v>31.9755</v>
      </c>
      <c r="M32" s="48">
        <v>-2.6</v>
      </c>
      <c r="N32" s="48">
        <v>0.4</v>
      </c>
      <c r="O32" s="48">
        <v>488.7888</v>
      </c>
      <c r="P32" s="87">
        <v>-0.3</v>
      </c>
      <c r="Q32" s="48">
        <v>-1.6</v>
      </c>
      <c r="R32" s="43" t="s">
        <v>12</v>
      </c>
      <c r="S32" s="43" t="s">
        <v>12</v>
      </c>
      <c r="T32" s="44">
        <v>1.1</v>
      </c>
      <c r="U32" s="44">
        <v>-3.7</v>
      </c>
      <c r="V32" s="44">
        <v>-2.4</v>
      </c>
      <c r="W32" s="44">
        <v>-1.9</v>
      </c>
      <c r="X32" s="44">
        <v>-9.8</v>
      </c>
      <c r="Y32" s="44">
        <v>-0.6</v>
      </c>
      <c r="Z32" s="44"/>
      <c r="AA32" s="223" t="s">
        <v>86</v>
      </c>
      <c r="AB32" s="44">
        <v>38</v>
      </c>
      <c r="AC32" s="44" t="s">
        <v>12</v>
      </c>
      <c r="AD32" s="44">
        <v>5.4</v>
      </c>
      <c r="AE32" s="44">
        <v>5.5</v>
      </c>
      <c r="AF32" s="44">
        <v>5.2</v>
      </c>
      <c r="AG32" s="44">
        <v>10.5</v>
      </c>
      <c r="AH32" s="44">
        <v>11.3</v>
      </c>
      <c r="AI32" s="44">
        <v>9.8</v>
      </c>
      <c r="AJ32" s="74">
        <v>359</v>
      </c>
      <c r="AK32" s="74">
        <v>5319</v>
      </c>
      <c r="AL32" s="47">
        <v>0.52</v>
      </c>
      <c r="AM32" s="44">
        <v>-3.2</v>
      </c>
      <c r="AN32" s="44">
        <v>-0.7</v>
      </c>
      <c r="AO32" s="53">
        <v>1168</v>
      </c>
      <c r="AP32" s="50">
        <v>1.8480001594822113</v>
      </c>
      <c r="AQ32" s="56">
        <v>-4.1</v>
      </c>
      <c r="AR32" s="220" t="s">
        <v>86</v>
      </c>
    </row>
    <row r="33" spans="1:44" ht="24" customHeight="1" hidden="1">
      <c r="A33" s="155"/>
      <c r="C33" s="218" t="s">
        <v>208</v>
      </c>
      <c r="D33" s="202">
        <v>506.7299</v>
      </c>
      <c r="E33" s="48">
        <v>0.7</v>
      </c>
      <c r="F33" s="202">
        <v>292.0312</v>
      </c>
      <c r="G33" s="48">
        <v>0.7</v>
      </c>
      <c r="H33" s="202">
        <v>18.4513</v>
      </c>
      <c r="I33" s="48">
        <v>-1.1</v>
      </c>
      <c r="J33" s="202">
        <v>68.7272</v>
      </c>
      <c r="K33" s="48">
        <v>1.2</v>
      </c>
      <c r="L33" s="202">
        <v>31.4896</v>
      </c>
      <c r="M33" s="48">
        <v>-1.5</v>
      </c>
      <c r="N33" s="48">
        <v>-0.2</v>
      </c>
      <c r="O33" s="202">
        <v>490.3163</v>
      </c>
      <c r="P33" s="87">
        <v>0.3</v>
      </c>
      <c r="Q33" s="48">
        <v>-1.7</v>
      </c>
      <c r="R33" s="43" t="s">
        <v>12</v>
      </c>
      <c r="S33" s="43" t="s">
        <v>12</v>
      </c>
      <c r="T33" s="44">
        <v>2.2</v>
      </c>
      <c r="U33" s="44">
        <v>-3.9</v>
      </c>
      <c r="V33" s="44">
        <v>-2.8</v>
      </c>
      <c r="W33" s="44">
        <v>-2.7</v>
      </c>
      <c r="X33" s="44">
        <v>-10.7</v>
      </c>
      <c r="Y33" s="44">
        <v>-2.3</v>
      </c>
      <c r="Z33" s="44"/>
      <c r="AA33" s="223" t="s">
        <v>88</v>
      </c>
      <c r="AB33" s="44">
        <v>37.1</v>
      </c>
      <c r="AC33" s="44" t="s">
        <v>12</v>
      </c>
      <c r="AD33" s="44">
        <v>5.4</v>
      </c>
      <c r="AE33" s="44">
        <v>5.66</v>
      </c>
      <c r="AF33" s="44">
        <v>5.1</v>
      </c>
      <c r="AG33" s="44">
        <v>9.8</v>
      </c>
      <c r="AH33" s="44">
        <v>11.1</v>
      </c>
      <c r="AI33" s="44">
        <v>8.6</v>
      </c>
      <c r="AJ33" s="74">
        <v>363</v>
      </c>
      <c r="AK33" s="74">
        <v>5344</v>
      </c>
      <c r="AL33" s="47">
        <v>0.54</v>
      </c>
      <c r="AM33" s="44">
        <v>-3.9</v>
      </c>
      <c r="AN33" s="44">
        <v>3.6</v>
      </c>
      <c r="AO33" s="53">
        <v>1130</v>
      </c>
      <c r="AP33" s="50">
        <v>-6.190167779936644</v>
      </c>
      <c r="AQ33" s="56">
        <v>-4.7</v>
      </c>
      <c r="AR33" s="220" t="s">
        <v>88</v>
      </c>
    </row>
    <row r="34" spans="1:44" ht="24" customHeight="1" hidden="1">
      <c r="A34" s="155"/>
      <c r="C34" s="219" t="s">
        <v>209</v>
      </c>
      <c r="D34" s="203">
        <v>508.7129</v>
      </c>
      <c r="E34" s="171">
        <v>0.4</v>
      </c>
      <c r="F34" s="203">
        <v>291.5341</v>
      </c>
      <c r="G34" s="171">
        <v>-0.2</v>
      </c>
      <c r="H34" s="203">
        <v>18.2716</v>
      </c>
      <c r="I34" s="171">
        <v>-1</v>
      </c>
      <c r="J34" s="203">
        <v>70.1134</v>
      </c>
      <c r="K34" s="171">
        <v>2</v>
      </c>
      <c r="L34" s="203">
        <v>30.9014</v>
      </c>
      <c r="M34" s="171">
        <v>-1.9</v>
      </c>
      <c r="N34" s="171">
        <v>0.2</v>
      </c>
      <c r="O34" s="203">
        <v>489.8423</v>
      </c>
      <c r="P34" s="180">
        <v>-0.1</v>
      </c>
      <c r="Q34" s="171">
        <v>-1.6</v>
      </c>
      <c r="R34" s="172" t="s">
        <v>12</v>
      </c>
      <c r="S34" s="172" t="s">
        <v>12</v>
      </c>
      <c r="T34" s="173">
        <v>-1</v>
      </c>
      <c r="U34" s="173">
        <v>-3.3</v>
      </c>
      <c r="V34" s="173">
        <v>-3.2</v>
      </c>
      <c r="W34" s="173">
        <v>-3.1</v>
      </c>
      <c r="X34" s="173">
        <v>-7.1</v>
      </c>
      <c r="Y34" s="173">
        <v>-2.7</v>
      </c>
      <c r="Z34" s="173">
        <v>1.4</v>
      </c>
      <c r="AA34" s="224" t="s">
        <v>117</v>
      </c>
      <c r="AB34" s="173">
        <v>36.4</v>
      </c>
      <c r="AC34" s="173" t="s">
        <v>12</v>
      </c>
      <c r="AD34" s="173">
        <v>5.4</v>
      </c>
      <c r="AE34" s="173">
        <v>5.56</v>
      </c>
      <c r="AF34" s="173">
        <v>5</v>
      </c>
      <c r="AG34" s="173">
        <v>8.4</v>
      </c>
      <c r="AH34" s="173">
        <v>10</v>
      </c>
      <c r="AI34" s="173">
        <v>6.9</v>
      </c>
      <c r="AJ34" s="175">
        <v>357</v>
      </c>
      <c r="AK34" s="175">
        <v>5322</v>
      </c>
      <c r="AL34" s="176">
        <v>0.57</v>
      </c>
      <c r="AM34" s="173">
        <v>-2.2</v>
      </c>
      <c r="AN34" s="173">
        <v>7</v>
      </c>
      <c r="AO34" s="177">
        <v>1141</v>
      </c>
      <c r="AP34" s="178">
        <v>-2.8076719926053073</v>
      </c>
      <c r="AQ34" s="179">
        <v>-6.1</v>
      </c>
      <c r="AR34" s="225" t="s">
        <v>117</v>
      </c>
    </row>
    <row r="35" spans="1:44" ht="24" customHeight="1" hidden="1">
      <c r="A35" s="155"/>
      <c r="C35" s="218" t="s">
        <v>174</v>
      </c>
      <c r="D35" s="202">
        <v>507.3186</v>
      </c>
      <c r="E35" s="48">
        <v>-0.3</v>
      </c>
      <c r="F35" s="202">
        <v>291.0347</v>
      </c>
      <c r="G35" s="48">
        <v>-0.2</v>
      </c>
      <c r="H35" s="202">
        <v>18.0954</v>
      </c>
      <c r="I35" s="48">
        <v>-1</v>
      </c>
      <c r="J35" s="202">
        <v>70.2422</v>
      </c>
      <c r="K35" s="48">
        <v>0.2</v>
      </c>
      <c r="L35" s="202">
        <v>29.9546</v>
      </c>
      <c r="M35" s="48">
        <v>-3.1</v>
      </c>
      <c r="N35" s="48">
        <v>0</v>
      </c>
      <c r="O35" s="202">
        <v>486.4017</v>
      </c>
      <c r="P35" s="87">
        <v>-0.7</v>
      </c>
      <c r="Q35" s="48">
        <v>-2.5</v>
      </c>
      <c r="R35" s="43" t="s">
        <v>12</v>
      </c>
      <c r="S35" s="43" t="s">
        <v>12</v>
      </c>
      <c r="T35" s="44">
        <v>-1.7</v>
      </c>
      <c r="U35" s="44">
        <v>-1.8</v>
      </c>
      <c r="V35" s="44">
        <v>-2.3</v>
      </c>
      <c r="W35" s="44">
        <v>-2.1</v>
      </c>
      <c r="X35" s="44">
        <v>0.5</v>
      </c>
      <c r="Y35" s="44">
        <v>-1.9</v>
      </c>
      <c r="Z35" s="44">
        <v>4.7</v>
      </c>
      <c r="AA35" s="231" t="s">
        <v>114</v>
      </c>
      <c r="AB35" s="44">
        <v>34.9</v>
      </c>
      <c r="AC35" s="44" t="s">
        <v>12</v>
      </c>
      <c r="AD35" s="44" t="e">
        <f>AVERAGE(#REF!)</f>
        <v>#REF!</v>
      </c>
      <c r="AE35" s="44" t="e">
        <f>AVERAGE(#REF!)</f>
        <v>#REF!</v>
      </c>
      <c r="AF35" s="44" t="e">
        <f>AVERAGE(#REF!)</f>
        <v>#REF!</v>
      </c>
      <c r="AG35" s="44">
        <v>11.1</v>
      </c>
      <c r="AH35" s="44">
        <v>12.1</v>
      </c>
      <c r="AI35" s="44">
        <v>10</v>
      </c>
      <c r="AJ35" s="94" t="e">
        <f>AVERAGE(#REF!)</f>
        <v>#REF!</v>
      </c>
      <c r="AK35" s="280" t="e">
        <f>AVERAGE(#REF!)</f>
        <v>#REF!</v>
      </c>
      <c r="AL35" s="47">
        <v>0.59</v>
      </c>
      <c r="AM35" s="44">
        <v>-1</v>
      </c>
      <c r="AN35" s="44">
        <v>6.1</v>
      </c>
      <c r="AO35" s="53">
        <v>1136.208</v>
      </c>
      <c r="AP35" s="50">
        <v>-0.16659285970351334</v>
      </c>
      <c r="AQ35" s="56">
        <v>-9.8</v>
      </c>
      <c r="AR35" s="218" t="s">
        <v>174</v>
      </c>
    </row>
    <row r="36" spans="1:44" ht="24" customHeight="1" hidden="1">
      <c r="A36" s="155"/>
      <c r="C36" s="218" t="s">
        <v>225</v>
      </c>
      <c r="D36" s="202">
        <v>511.3157</v>
      </c>
      <c r="E36" s="48">
        <v>0.8</v>
      </c>
      <c r="F36" s="202">
        <v>290.3278</v>
      </c>
      <c r="G36" s="48">
        <v>-0.2</v>
      </c>
      <c r="H36" s="202">
        <v>18.1949</v>
      </c>
      <c r="I36" s="48">
        <v>0.5</v>
      </c>
      <c r="J36" s="202">
        <v>72.5407</v>
      </c>
      <c r="K36" s="48">
        <v>3.3</v>
      </c>
      <c r="L36" s="202">
        <v>28.7587</v>
      </c>
      <c r="M36" s="48">
        <v>-4</v>
      </c>
      <c r="N36" s="48">
        <v>0.3</v>
      </c>
      <c r="O36" s="202">
        <v>490.5628</v>
      </c>
      <c r="P36" s="87">
        <v>0.9</v>
      </c>
      <c r="Q36" s="48">
        <v>-1.1</v>
      </c>
      <c r="R36" s="43" t="s">
        <v>12</v>
      </c>
      <c r="S36" s="43" t="s">
        <v>12</v>
      </c>
      <c r="T36" s="44">
        <v>-0.3</v>
      </c>
      <c r="U36" s="44">
        <f>97.4-100</f>
        <v>-2.5999999999999943</v>
      </c>
      <c r="V36" s="44">
        <v>-3.2</v>
      </c>
      <c r="W36" s="44">
        <v>-3.4</v>
      </c>
      <c r="X36" s="44">
        <v>0.6</v>
      </c>
      <c r="Y36" s="44">
        <v>-3.2</v>
      </c>
      <c r="Z36" s="44">
        <v>-5.3</v>
      </c>
      <c r="AA36" s="229" t="s">
        <v>266</v>
      </c>
      <c r="AB36" s="44">
        <v>36</v>
      </c>
      <c r="AC36" s="44" t="s">
        <v>12</v>
      </c>
      <c r="AD36" s="44" t="e">
        <f>AVERAGE(#REF!)</f>
        <v>#REF!</v>
      </c>
      <c r="AE36" s="44" t="e">
        <f>AVERAGE(#REF!)</f>
        <v>#REF!</v>
      </c>
      <c r="AF36" s="44" t="e">
        <f>AVERAGE(#REF!)</f>
        <v>#REF!</v>
      </c>
      <c r="AG36" s="44">
        <v>11.2</v>
      </c>
      <c r="AH36" s="44">
        <v>12.5</v>
      </c>
      <c r="AI36" s="44">
        <v>10.1</v>
      </c>
      <c r="AJ36" s="94" t="e">
        <f>AVERAGE(#REF!)</f>
        <v>#REF!</v>
      </c>
      <c r="AK36" s="280" t="e">
        <f>AVERAGE(#REF!)</f>
        <v>#REF!</v>
      </c>
      <c r="AL36" s="47">
        <v>0.61</v>
      </c>
      <c r="AM36" s="44">
        <v>0.8</v>
      </c>
      <c r="AN36" s="44">
        <v>4.6</v>
      </c>
      <c r="AO36" s="53">
        <v>1210.568</v>
      </c>
      <c r="AP36" s="50">
        <v>6.544576345176239</v>
      </c>
      <c r="AQ36" s="56">
        <v>-11.9</v>
      </c>
      <c r="AR36" s="218" t="s">
        <v>225</v>
      </c>
    </row>
    <row r="37" spans="1:44" ht="24" customHeight="1">
      <c r="A37" s="155"/>
      <c r="C37" s="218" t="s">
        <v>265</v>
      </c>
      <c r="D37" s="202">
        <v>513.871</v>
      </c>
      <c r="E37" s="48">
        <v>0.5</v>
      </c>
      <c r="F37" s="202">
        <v>291.5264</v>
      </c>
      <c r="G37" s="48">
        <v>0.4</v>
      </c>
      <c r="H37" s="202">
        <v>18.5996</v>
      </c>
      <c r="I37" s="48">
        <v>2.2</v>
      </c>
      <c r="J37" s="202">
        <v>72.1044</v>
      </c>
      <c r="K37" s="48">
        <v>-0.6</v>
      </c>
      <c r="L37" s="202">
        <v>27.7288</v>
      </c>
      <c r="M37" s="120">
        <v>-3.6</v>
      </c>
      <c r="N37" s="48">
        <v>0.2</v>
      </c>
      <c r="O37" s="202">
        <v>491.5771</v>
      </c>
      <c r="P37" s="87">
        <v>0.2</v>
      </c>
      <c r="Q37" s="48">
        <v>-1.1</v>
      </c>
      <c r="R37" s="43" t="s">
        <v>12</v>
      </c>
      <c r="S37" s="43" t="s">
        <v>12</v>
      </c>
      <c r="T37" s="44">
        <v>-1.6</v>
      </c>
      <c r="U37" s="44">
        <v>-2.2</v>
      </c>
      <c r="V37" s="44">
        <v>-2.9</v>
      </c>
      <c r="W37" s="44">
        <v>-3.1</v>
      </c>
      <c r="X37" s="44">
        <v>0</v>
      </c>
      <c r="Y37" s="44">
        <v>-4.5</v>
      </c>
      <c r="Z37" s="44">
        <v>-4.1</v>
      </c>
      <c r="AA37" s="229" t="s">
        <v>267</v>
      </c>
      <c r="AB37" s="44">
        <v>39.5</v>
      </c>
      <c r="AC37" s="44" t="s">
        <v>12</v>
      </c>
      <c r="AD37" s="44" t="e">
        <f>AVERAGE(#REF!)</f>
        <v>#REF!</v>
      </c>
      <c r="AE37" s="44" t="e">
        <f>AVERAGE(#REF!)</f>
        <v>#REF!</v>
      </c>
      <c r="AF37" s="44" t="e">
        <f>AVERAGE(#REF!)</f>
        <v>#REF!</v>
      </c>
      <c r="AG37" s="44">
        <v>9.6</v>
      </c>
      <c r="AH37" s="44">
        <v>11.2</v>
      </c>
      <c r="AI37" s="44">
        <v>7.9</v>
      </c>
      <c r="AJ37" s="94" t="e">
        <f>AVERAGE(#REF!)</f>
        <v>#REF!</v>
      </c>
      <c r="AK37" s="280" t="e">
        <f>AVERAGE(#REF!)</f>
        <v>#REF!</v>
      </c>
      <c r="AL37" s="47">
        <v>0.65</v>
      </c>
      <c r="AM37" s="44">
        <v>-1.6</v>
      </c>
      <c r="AN37" s="44">
        <v>3.6</v>
      </c>
      <c r="AO37" s="53">
        <v>1113.836</v>
      </c>
      <c r="AP37" s="50">
        <v>-7.990629192246942</v>
      </c>
      <c r="AQ37" s="56">
        <v>-15.6</v>
      </c>
      <c r="AR37" s="218" t="s">
        <v>265</v>
      </c>
    </row>
    <row r="38" spans="1:44" ht="24" customHeight="1">
      <c r="A38" s="155"/>
      <c r="C38" s="225" t="s">
        <v>120</v>
      </c>
      <c r="D38" s="203">
        <v>522.0936</v>
      </c>
      <c r="E38" s="171">
        <v>1.6</v>
      </c>
      <c r="F38" s="203">
        <v>294.8886</v>
      </c>
      <c r="G38" s="171">
        <v>1.2</v>
      </c>
      <c r="H38" s="203">
        <v>18.2927</v>
      </c>
      <c r="I38" s="171">
        <v>-1.6</v>
      </c>
      <c r="J38" s="203">
        <v>77.6171</v>
      </c>
      <c r="K38" s="171">
        <v>7.6</v>
      </c>
      <c r="L38" s="203">
        <v>26.9828</v>
      </c>
      <c r="M38" s="171">
        <v>-2.7</v>
      </c>
      <c r="N38" s="171">
        <v>0.3</v>
      </c>
      <c r="O38" s="203">
        <v>494.5532</v>
      </c>
      <c r="P38" s="180">
        <v>0.6</v>
      </c>
      <c r="Q38" s="171">
        <v>-1.6</v>
      </c>
      <c r="R38" s="172" t="s">
        <v>12</v>
      </c>
      <c r="S38" s="172" t="s">
        <v>12</v>
      </c>
      <c r="T38" s="173">
        <v>0.2</v>
      </c>
      <c r="U38" s="173">
        <f>98.8-100</f>
        <v>-1.2000000000000028</v>
      </c>
      <c r="V38" s="173">
        <v>-2.7</v>
      </c>
      <c r="W38" s="173">
        <v>-2.5</v>
      </c>
      <c r="X38" s="173">
        <v>0.4</v>
      </c>
      <c r="Y38" s="173">
        <v>-3.2</v>
      </c>
      <c r="Z38" s="173">
        <v>-3.6</v>
      </c>
      <c r="AA38" s="232" t="s">
        <v>120</v>
      </c>
      <c r="AB38" s="173">
        <v>40.4</v>
      </c>
      <c r="AC38" s="173" t="s">
        <v>12</v>
      </c>
      <c r="AD38" s="44" t="e">
        <f>AVERAGE(#REF!)</f>
        <v>#REF!</v>
      </c>
      <c r="AE38" s="44" t="e">
        <f>AVERAGE(#REF!)</f>
        <v>#REF!</v>
      </c>
      <c r="AF38" s="44" t="e">
        <f>AVERAGE(#REF!)</f>
        <v>#REF!</v>
      </c>
      <c r="AG38" s="173">
        <v>8.7</v>
      </c>
      <c r="AH38" s="173">
        <v>10.4</v>
      </c>
      <c r="AI38" s="173">
        <v>7</v>
      </c>
      <c r="AJ38" s="94" t="e">
        <f>AVERAGE(#REF!)</f>
        <v>#REF!</v>
      </c>
      <c r="AK38" s="280" t="e">
        <f>AVERAGE(#REF!)</f>
        <v>#REF!</v>
      </c>
      <c r="AL38" s="176">
        <v>0.73</v>
      </c>
      <c r="AM38" s="173">
        <v>-1.3</v>
      </c>
      <c r="AN38" s="173">
        <v>4.3</v>
      </c>
      <c r="AO38" s="177">
        <v>1178.512</v>
      </c>
      <c r="AP38" s="178">
        <v>5.806599894418923</v>
      </c>
      <c r="AQ38" s="179">
        <v>-14.5</v>
      </c>
      <c r="AR38" s="225" t="s">
        <v>120</v>
      </c>
    </row>
    <row r="39" spans="1:44" ht="24" customHeight="1">
      <c r="A39" s="155"/>
      <c r="C39" s="218" t="s">
        <v>169</v>
      </c>
      <c r="D39" s="202">
        <v>525.9243</v>
      </c>
      <c r="E39" s="48">
        <v>0.7</v>
      </c>
      <c r="F39" s="202">
        <v>297.5789</v>
      </c>
      <c r="G39" s="48">
        <v>0.9</v>
      </c>
      <c r="H39" s="202">
        <v>18.3913</v>
      </c>
      <c r="I39" s="48">
        <v>0.5</v>
      </c>
      <c r="J39" s="202">
        <v>74.0062</v>
      </c>
      <c r="K39" s="48">
        <v>-4.7</v>
      </c>
      <c r="L39" s="202">
        <v>29.2394</v>
      </c>
      <c r="M39" s="48">
        <v>8.4</v>
      </c>
      <c r="N39" s="48">
        <v>0.3</v>
      </c>
      <c r="O39" s="202">
        <v>498.0068</v>
      </c>
      <c r="P39" s="87">
        <v>0.7</v>
      </c>
      <c r="Q39" s="48">
        <v>-1.2</v>
      </c>
      <c r="R39" s="43" t="s">
        <v>12</v>
      </c>
      <c r="S39" s="43" t="s">
        <v>12</v>
      </c>
      <c r="T39" s="44">
        <v>2.1</v>
      </c>
      <c r="U39" s="44">
        <v>0.2</v>
      </c>
      <c r="V39" s="44">
        <v>-0.8</v>
      </c>
      <c r="W39" s="44">
        <v>-1.1</v>
      </c>
      <c r="X39" s="44">
        <v>1.1</v>
      </c>
      <c r="Y39" s="44">
        <v>-1.7</v>
      </c>
      <c r="Z39" s="44">
        <v>1.8</v>
      </c>
      <c r="AA39" s="231" t="s">
        <v>118</v>
      </c>
      <c r="AB39" s="44">
        <v>43</v>
      </c>
      <c r="AC39" s="44" t="s">
        <v>12</v>
      </c>
      <c r="AD39" s="205" t="e">
        <f>AVERAGE(#REF!)</f>
        <v>#REF!</v>
      </c>
      <c r="AE39" s="205" t="e">
        <f>AVERAGE(#REF!)</f>
        <v>#REF!</v>
      </c>
      <c r="AF39" s="205" t="e">
        <f>AVERAGE(#REF!)</f>
        <v>#REF!</v>
      </c>
      <c r="AG39" s="44">
        <v>10.5</v>
      </c>
      <c r="AH39" s="44">
        <v>11.7</v>
      </c>
      <c r="AI39" s="44">
        <v>9.2</v>
      </c>
      <c r="AJ39" s="281" t="e">
        <f>AVERAGE(#REF!)</f>
        <v>#REF!</v>
      </c>
      <c r="AK39" s="282" t="e">
        <f>AVERAGE(#REF!)</f>
        <v>#REF!</v>
      </c>
      <c r="AL39" s="47">
        <v>0.76</v>
      </c>
      <c r="AM39" s="44">
        <v>-1.7</v>
      </c>
      <c r="AN39" s="44">
        <v>4.4</v>
      </c>
      <c r="AO39" s="53">
        <v>1192.52</v>
      </c>
      <c r="AP39" s="50">
        <v>5.4</v>
      </c>
      <c r="AQ39" s="56">
        <v>-13.9</v>
      </c>
      <c r="AR39" s="218" t="s">
        <v>169</v>
      </c>
    </row>
    <row r="40" spans="1:44" ht="24" customHeight="1">
      <c r="A40" s="155"/>
      <c r="C40" s="220" t="s">
        <v>115</v>
      </c>
      <c r="D40" s="202">
        <v>524.8748</v>
      </c>
      <c r="E40" s="48">
        <v>-0.2</v>
      </c>
      <c r="F40" s="202">
        <v>297.6071</v>
      </c>
      <c r="G40" s="48">
        <v>0</v>
      </c>
      <c r="H40" s="202">
        <v>18.7024</v>
      </c>
      <c r="I40" s="48">
        <v>1.7</v>
      </c>
      <c r="J40" s="202">
        <v>76.5377</v>
      </c>
      <c r="K40" s="48">
        <v>3.4</v>
      </c>
      <c r="L40" s="202">
        <v>25.3707</v>
      </c>
      <c r="M40" s="48">
        <v>-13.2</v>
      </c>
      <c r="N40" s="48">
        <v>0.2</v>
      </c>
      <c r="O40" s="202">
        <v>495.4285</v>
      </c>
      <c r="P40" s="87">
        <v>-0.5</v>
      </c>
      <c r="Q40" s="48">
        <v>-1.8</v>
      </c>
      <c r="R40" s="43" t="s">
        <v>12</v>
      </c>
      <c r="S40" s="43" t="s">
        <v>12</v>
      </c>
      <c r="T40" s="44">
        <v>2.3</v>
      </c>
      <c r="U40" s="44">
        <v>-1.9</v>
      </c>
      <c r="V40" s="44">
        <v>-3.1</v>
      </c>
      <c r="W40" s="44">
        <v>-3</v>
      </c>
      <c r="X40" s="44">
        <v>-1.7</v>
      </c>
      <c r="Y40" s="44">
        <v>-4</v>
      </c>
      <c r="Z40" s="44">
        <v>-3.3</v>
      </c>
      <c r="AA40" s="231" t="s">
        <v>115</v>
      </c>
      <c r="AB40" s="44">
        <v>43.9</v>
      </c>
      <c r="AC40" s="44" t="s">
        <v>12</v>
      </c>
      <c r="AD40" s="44" t="e">
        <f>AVERAGE(#REF!)</f>
        <v>#REF!</v>
      </c>
      <c r="AE40" s="44" t="e">
        <f>AVERAGE(#REF!)</f>
        <v>#REF!</v>
      </c>
      <c r="AF40" s="44" t="e">
        <f>AVERAGE(#REF!)</f>
        <v>#REF!</v>
      </c>
      <c r="AG40" s="44">
        <v>10</v>
      </c>
      <c r="AH40" s="44">
        <v>11.5</v>
      </c>
      <c r="AI40" s="44">
        <v>8.6</v>
      </c>
      <c r="AJ40" s="94" t="e">
        <f>AVERAGE(#REF!)</f>
        <v>#REF!</v>
      </c>
      <c r="AK40" s="280" t="e">
        <f>AVERAGE(#REF!)</f>
        <v>#REF!</v>
      </c>
      <c r="AL40" s="47">
        <v>0.8</v>
      </c>
      <c r="AM40" s="44">
        <v>-1</v>
      </c>
      <c r="AN40" s="44">
        <v>3.7</v>
      </c>
      <c r="AO40" s="53">
        <v>1169.528</v>
      </c>
      <c r="AP40" s="50">
        <v>-3.7</v>
      </c>
      <c r="AQ40" s="56">
        <v>-18</v>
      </c>
      <c r="AR40" s="220" t="s">
        <v>115</v>
      </c>
    </row>
    <row r="41" spans="1:44" ht="24" customHeight="1">
      <c r="A41" s="155"/>
      <c r="C41" s="220" t="s">
        <v>116</v>
      </c>
      <c r="D41" s="202">
        <v>525.5994</v>
      </c>
      <c r="E41" s="48">
        <v>0.1</v>
      </c>
      <c r="F41" s="202">
        <v>298.5564</v>
      </c>
      <c r="G41" s="48">
        <v>0.3</v>
      </c>
      <c r="H41" s="202">
        <v>18.7514</v>
      </c>
      <c r="I41" s="48">
        <v>0.3</v>
      </c>
      <c r="J41" s="202">
        <v>77.1814</v>
      </c>
      <c r="K41" s="48">
        <v>0.8</v>
      </c>
      <c r="L41" s="202">
        <v>24.4239</v>
      </c>
      <c r="M41" s="48">
        <v>-3.7</v>
      </c>
      <c r="N41" s="48">
        <v>-0.1</v>
      </c>
      <c r="O41" s="202">
        <v>495.9948</v>
      </c>
      <c r="P41" s="87">
        <v>0.1</v>
      </c>
      <c r="Q41" s="48">
        <v>-1.3</v>
      </c>
      <c r="R41" s="43" t="s">
        <v>12</v>
      </c>
      <c r="S41" s="43" t="s">
        <v>12</v>
      </c>
      <c r="T41" s="44">
        <v>0.2</v>
      </c>
      <c r="U41" s="44">
        <v>-0.3</v>
      </c>
      <c r="V41" s="44">
        <v>-3.6</v>
      </c>
      <c r="W41" s="44">
        <v>-3.3</v>
      </c>
      <c r="X41" s="44">
        <v>-1.4</v>
      </c>
      <c r="Y41" s="44">
        <v>-3.4</v>
      </c>
      <c r="Z41" s="44">
        <v>2.3</v>
      </c>
      <c r="AA41" s="231" t="s">
        <v>116</v>
      </c>
      <c r="AB41" s="44">
        <v>45.5</v>
      </c>
      <c r="AC41" s="44" t="s">
        <v>12</v>
      </c>
      <c r="AD41" s="44" t="e">
        <f>AVERAGE(#REF!)</f>
        <v>#REF!</v>
      </c>
      <c r="AE41" s="44" t="e">
        <f>AVERAGE(#REF!)</f>
        <v>#REF!</v>
      </c>
      <c r="AF41" s="44" t="e">
        <f>AVERAGE(#REF!)</f>
        <v>#REF!</v>
      </c>
      <c r="AG41" s="44">
        <v>9.4</v>
      </c>
      <c r="AH41" s="44">
        <v>11</v>
      </c>
      <c r="AI41" s="44">
        <v>7.7</v>
      </c>
      <c r="AJ41" s="94" t="e">
        <f>AVERAGE(#REF!)</f>
        <v>#REF!</v>
      </c>
      <c r="AK41" s="280" t="e">
        <f>AVERAGE(#REF!)</f>
        <v>#REF!</v>
      </c>
      <c r="AL41" s="47">
        <v>0.85</v>
      </c>
      <c r="AM41" s="44">
        <v>-0.4</v>
      </c>
      <c r="AN41" s="44">
        <v>3.7</v>
      </c>
      <c r="AO41" s="53">
        <v>1214.632</v>
      </c>
      <c r="AP41" s="50">
        <v>9.4</v>
      </c>
      <c r="AQ41" s="56">
        <v>-16.3</v>
      </c>
      <c r="AR41" s="220" t="s">
        <v>116</v>
      </c>
    </row>
    <row r="42" spans="1:44" ht="24" customHeight="1">
      <c r="A42" s="155"/>
      <c r="C42" s="225" t="s">
        <v>120</v>
      </c>
      <c r="D42" s="203">
        <v>524.8002</v>
      </c>
      <c r="E42" s="171">
        <v>-0.2</v>
      </c>
      <c r="F42" s="203">
        <v>296.6196</v>
      </c>
      <c r="G42" s="171">
        <v>-0.6</v>
      </c>
      <c r="H42" s="203">
        <v>18.7856</v>
      </c>
      <c r="I42" s="171">
        <v>0.2</v>
      </c>
      <c r="J42" s="203">
        <v>78.4092</v>
      </c>
      <c r="K42" s="171">
        <v>1.6</v>
      </c>
      <c r="L42" s="203">
        <v>24.4319</v>
      </c>
      <c r="M42" s="171">
        <v>0</v>
      </c>
      <c r="N42" s="171">
        <v>-0.1</v>
      </c>
      <c r="O42" s="203">
        <v>495.0656</v>
      </c>
      <c r="P42" s="180">
        <v>-0.2</v>
      </c>
      <c r="Q42" s="171">
        <v>-0.4</v>
      </c>
      <c r="R42" s="172" t="s">
        <v>12</v>
      </c>
      <c r="S42" s="172" t="s">
        <v>12</v>
      </c>
      <c r="T42" s="173">
        <v>-2.4</v>
      </c>
      <c r="U42" s="173">
        <v>-0.5</v>
      </c>
      <c r="V42" s="173">
        <v>-3.8</v>
      </c>
      <c r="W42" s="173">
        <v>-3.6</v>
      </c>
      <c r="X42" s="173">
        <v>-2.6</v>
      </c>
      <c r="Y42" s="173">
        <v>-4.8</v>
      </c>
      <c r="Z42" s="173">
        <v>3.2</v>
      </c>
      <c r="AA42" s="232" t="s">
        <v>120</v>
      </c>
      <c r="AB42" s="173">
        <v>45.3</v>
      </c>
      <c r="AC42" s="173" t="s">
        <v>12</v>
      </c>
      <c r="AD42" s="173" t="e">
        <f>AVERAGE(#REF!)</f>
        <v>#REF!</v>
      </c>
      <c r="AE42" s="173" t="e">
        <f>AVERAGE(#REF!)</f>
        <v>#REF!</v>
      </c>
      <c r="AF42" s="173" t="e">
        <f>AVERAGE(#REF!)</f>
        <v>#REF!</v>
      </c>
      <c r="AG42" s="173">
        <v>8.2</v>
      </c>
      <c r="AH42" s="173">
        <v>9.2</v>
      </c>
      <c r="AI42" s="173">
        <v>7.2</v>
      </c>
      <c r="AJ42" s="101" t="e">
        <f>AVERAGE(#REF!)</f>
        <v>#REF!</v>
      </c>
      <c r="AK42" s="283" t="e">
        <f>AVERAGE(#REF!)</f>
        <v>#REF!</v>
      </c>
      <c r="AL42" s="176">
        <v>0.9</v>
      </c>
      <c r="AM42" s="173">
        <v>0</v>
      </c>
      <c r="AN42" s="173">
        <v>1.6</v>
      </c>
      <c r="AO42" s="177">
        <v>1181.288</v>
      </c>
      <c r="AP42" s="178">
        <v>-0.1</v>
      </c>
      <c r="AQ42" s="179">
        <v>-12.2</v>
      </c>
      <c r="AR42" s="225" t="s">
        <v>120</v>
      </c>
    </row>
    <row r="43" spans="1:44" ht="24" customHeight="1">
      <c r="A43" s="155"/>
      <c r="C43" s="218" t="s">
        <v>170</v>
      </c>
      <c r="D43" s="202">
        <v>531.5531</v>
      </c>
      <c r="E43" s="48">
        <v>1.3</v>
      </c>
      <c r="F43" s="202">
        <v>300.9422</v>
      </c>
      <c r="G43" s="48">
        <v>1.5</v>
      </c>
      <c r="H43" s="202">
        <v>18.4778</v>
      </c>
      <c r="I43" s="48">
        <v>-1.6</v>
      </c>
      <c r="J43" s="202">
        <v>80.5596</v>
      </c>
      <c r="K43" s="48">
        <v>2.7</v>
      </c>
      <c r="L43" s="202">
        <v>24.2128</v>
      </c>
      <c r="M43" s="48">
        <v>-0.9</v>
      </c>
      <c r="N43" s="48">
        <v>-0.1</v>
      </c>
      <c r="O43" s="202">
        <v>498.2756</v>
      </c>
      <c r="P43" s="87">
        <v>0.6</v>
      </c>
      <c r="Q43" s="48">
        <v>-1.2</v>
      </c>
      <c r="R43" s="43" t="s">
        <v>11</v>
      </c>
      <c r="S43" s="43" t="s">
        <v>11</v>
      </c>
      <c r="T43" s="44">
        <v>-0.9</v>
      </c>
      <c r="U43" s="44">
        <v>0</v>
      </c>
      <c r="V43" s="44">
        <v>-3</v>
      </c>
      <c r="W43" s="44">
        <v>-2.7</v>
      </c>
      <c r="X43" s="44">
        <v>-2.6</v>
      </c>
      <c r="Y43" s="44">
        <v>-4.7</v>
      </c>
      <c r="Z43" s="44">
        <v>-1.3</v>
      </c>
      <c r="AA43" s="231" t="s">
        <v>119</v>
      </c>
      <c r="AB43" s="44">
        <v>45.5</v>
      </c>
      <c r="AC43" s="44" t="s">
        <v>11</v>
      </c>
      <c r="AD43" s="44" t="e">
        <f>AVERAGE(#REF!)</f>
        <v>#REF!</v>
      </c>
      <c r="AE43" s="44" t="e">
        <f>AVERAGE(#REF!)</f>
        <v>#REF!</v>
      </c>
      <c r="AF43" s="44" t="e">
        <f>AVERAGE(#REF!)</f>
        <v>#REF!</v>
      </c>
      <c r="AG43" s="44">
        <v>9.2</v>
      </c>
      <c r="AH43" s="44">
        <v>10.9</v>
      </c>
      <c r="AI43" s="44">
        <v>7.4</v>
      </c>
      <c r="AJ43" s="94" t="e">
        <f>AVERAGE(#REF!)</f>
        <v>#REF!</v>
      </c>
      <c r="AK43" s="280" t="e">
        <f>AVERAGE(#REF!)</f>
        <v>#REF!</v>
      </c>
      <c r="AL43" s="47">
        <v>0.91</v>
      </c>
      <c r="AM43" s="44">
        <v>0</v>
      </c>
      <c r="AN43" s="44">
        <v>0.4</v>
      </c>
      <c r="AO43" s="53">
        <v>1207.524</v>
      </c>
      <c r="AP43" s="50">
        <v>1.5</v>
      </c>
      <c r="AQ43" s="56">
        <v>-10.7</v>
      </c>
      <c r="AR43" s="218" t="s">
        <v>170</v>
      </c>
    </row>
    <row r="44" spans="1:44" ht="24" customHeight="1">
      <c r="A44" s="155"/>
      <c r="C44" s="220" t="s">
        <v>115</v>
      </c>
      <c r="D44" s="202">
        <v>538.9229</v>
      </c>
      <c r="E44" s="48">
        <v>1.4</v>
      </c>
      <c r="F44" s="202">
        <v>303.0685</v>
      </c>
      <c r="G44" s="48">
        <v>0.7</v>
      </c>
      <c r="H44" s="202">
        <v>18.1989</v>
      </c>
      <c r="I44" s="48">
        <v>-1.5</v>
      </c>
      <c r="J44" s="202">
        <v>82.0801</v>
      </c>
      <c r="K44" s="48">
        <v>1.9</v>
      </c>
      <c r="L44" s="202">
        <v>24.561</v>
      </c>
      <c r="M44" s="48">
        <v>1.4</v>
      </c>
      <c r="N44" s="48">
        <v>0.3</v>
      </c>
      <c r="O44" s="202">
        <v>503.0162</v>
      </c>
      <c r="P44" s="87">
        <v>1</v>
      </c>
      <c r="Q44" s="48">
        <v>-1.1</v>
      </c>
      <c r="R44" s="43" t="s">
        <v>11</v>
      </c>
      <c r="S44" s="43" t="s">
        <v>11</v>
      </c>
      <c r="T44" s="44">
        <v>-1.1</v>
      </c>
      <c r="U44" s="44">
        <v>3.2</v>
      </c>
      <c r="V44" s="44">
        <v>-0.6</v>
      </c>
      <c r="W44" s="44">
        <v>0.1</v>
      </c>
      <c r="X44" s="44">
        <v>-0.3</v>
      </c>
      <c r="Y44" s="44">
        <v>-2.6</v>
      </c>
      <c r="Z44" s="44">
        <v>8.4</v>
      </c>
      <c r="AA44" s="231" t="s">
        <v>115</v>
      </c>
      <c r="AB44" s="44">
        <v>45.6</v>
      </c>
      <c r="AC44" s="44" t="s">
        <v>11</v>
      </c>
      <c r="AD44" s="44">
        <f>AVERAGE(AD50:AD51)</f>
        <v>4.300000000000001</v>
      </c>
      <c r="AE44" s="44">
        <f>AVERAGE(AE50:AE51)</f>
        <v>4.5</v>
      </c>
      <c r="AF44" s="44">
        <f>AVERAGE(AF50:AF51)</f>
        <v>4.1</v>
      </c>
      <c r="AG44" s="44">
        <v>9.1</v>
      </c>
      <c r="AH44" s="44">
        <v>10.4</v>
      </c>
      <c r="AI44" s="44">
        <v>7.6</v>
      </c>
      <c r="AJ44" s="94">
        <f>AVERAGE(AJ50:AJ51)</f>
        <v>289</v>
      </c>
      <c r="AK44" s="280">
        <f>AVERAGE(AK50:AK51)</f>
        <v>5399.5</v>
      </c>
      <c r="AL44" s="47">
        <v>0.95</v>
      </c>
      <c r="AM44" s="44">
        <v>1</v>
      </c>
      <c r="AN44" s="44">
        <v>1.6</v>
      </c>
      <c r="AO44" s="53">
        <v>1194.516</v>
      </c>
      <c r="AP44" s="50">
        <v>2</v>
      </c>
      <c r="AQ44" s="56">
        <v>-5.4</v>
      </c>
      <c r="AR44" s="220" t="s">
        <v>115</v>
      </c>
    </row>
    <row r="45" spans="1:44" ht="24" customHeight="1">
      <c r="A45" s="155"/>
      <c r="C45" s="220" t="s">
        <v>116</v>
      </c>
      <c r="D45" s="215">
        <v>539.9478</v>
      </c>
      <c r="E45" s="48">
        <v>0.2</v>
      </c>
      <c r="F45" s="215">
        <v>304.4218</v>
      </c>
      <c r="G45" s="48">
        <v>0.4</v>
      </c>
      <c r="H45" s="215">
        <v>18.5408</v>
      </c>
      <c r="I45" s="48">
        <v>1.9</v>
      </c>
      <c r="J45" s="215">
        <v>83.5292</v>
      </c>
      <c r="K45" s="48">
        <v>1.8</v>
      </c>
      <c r="L45" s="215">
        <v>24.6428</v>
      </c>
      <c r="M45" s="48">
        <v>0.3</v>
      </c>
      <c r="N45" s="48">
        <v>0</v>
      </c>
      <c r="O45" s="215">
        <v>502.6943</v>
      </c>
      <c r="P45" s="87">
        <v>-0.1</v>
      </c>
      <c r="Q45" s="48">
        <v>-1.3</v>
      </c>
      <c r="R45" s="43" t="s">
        <v>11</v>
      </c>
      <c r="S45" s="43" t="s">
        <v>11</v>
      </c>
      <c r="T45" s="44">
        <v>0</v>
      </c>
      <c r="U45" s="44">
        <v>0.8</v>
      </c>
      <c r="V45" s="44">
        <v>0.1</v>
      </c>
      <c r="W45" s="44">
        <v>0.5</v>
      </c>
      <c r="X45" s="44">
        <v>0.1</v>
      </c>
      <c r="Y45" s="44">
        <v>-2.4</v>
      </c>
      <c r="Z45" s="44">
        <v>-0.7</v>
      </c>
      <c r="AA45" s="231" t="s">
        <v>116</v>
      </c>
      <c r="AB45" s="44">
        <v>44.9</v>
      </c>
      <c r="AC45" s="44" t="s">
        <v>11</v>
      </c>
      <c r="AD45" s="44">
        <f>AVERAGE(AD52:AD54)</f>
        <v>4.333333333333333</v>
      </c>
      <c r="AE45" s="44">
        <f>AVERAGE(AE52:AE54)</f>
        <v>4.3999999999999995</v>
      </c>
      <c r="AF45" s="44">
        <f>AVERAGE(AF52:AF54)</f>
        <v>4.2</v>
      </c>
      <c r="AG45" s="44">
        <v>8.3</v>
      </c>
      <c r="AH45" s="44">
        <v>9.4</v>
      </c>
      <c r="AI45" s="44">
        <v>7.3</v>
      </c>
      <c r="AJ45" s="94">
        <f>AVERAGE(AJ52:AJ54)</f>
        <v>288</v>
      </c>
      <c r="AK45" s="280">
        <f>AVERAGE(AK52:AK54)</f>
        <v>5401</v>
      </c>
      <c r="AL45" s="47">
        <v>0.97</v>
      </c>
      <c r="AM45" s="44">
        <v>0.4</v>
      </c>
      <c r="AN45" s="44">
        <v>1</v>
      </c>
      <c r="AO45" s="53">
        <v>1274.444</v>
      </c>
      <c r="AP45" s="50">
        <v>5</v>
      </c>
      <c r="AQ45" s="56">
        <v>-0.7</v>
      </c>
      <c r="AR45" s="220" t="s">
        <v>116</v>
      </c>
    </row>
    <row r="46" spans="1:44" ht="24" customHeight="1">
      <c r="A46" s="155"/>
      <c r="C46" s="219" t="s">
        <v>120</v>
      </c>
      <c r="D46" s="216">
        <v>545.8541</v>
      </c>
      <c r="E46" s="171">
        <v>1.1</v>
      </c>
      <c r="F46" s="217">
        <v>306.3762</v>
      </c>
      <c r="G46" s="48">
        <v>0.6</v>
      </c>
      <c r="H46" s="217">
        <v>18.8721</v>
      </c>
      <c r="I46" s="48">
        <v>1.8</v>
      </c>
      <c r="J46" s="217">
        <v>83.7677</v>
      </c>
      <c r="K46" s="171">
        <v>0.3</v>
      </c>
      <c r="L46" s="173">
        <v>23.9776</v>
      </c>
      <c r="M46" s="48">
        <v>-2.7</v>
      </c>
      <c r="N46" s="171">
        <v>0.6</v>
      </c>
      <c r="O46" s="217">
        <v>506.443</v>
      </c>
      <c r="P46" s="87">
        <v>0.7</v>
      </c>
      <c r="Q46" s="190">
        <v>-1.6</v>
      </c>
      <c r="R46" s="172" t="s">
        <v>11</v>
      </c>
      <c r="S46" s="172" t="s">
        <v>11</v>
      </c>
      <c r="T46" s="173">
        <v>0.7</v>
      </c>
      <c r="U46" s="173">
        <v>0.5</v>
      </c>
      <c r="V46" s="173">
        <v>1.4</v>
      </c>
      <c r="W46" s="173">
        <v>1.4</v>
      </c>
      <c r="X46" s="173">
        <v>0.6</v>
      </c>
      <c r="Y46" s="173">
        <v>-0.9</v>
      </c>
      <c r="Z46" s="173">
        <v>-6.9</v>
      </c>
      <c r="AA46" s="230" t="s">
        <v>120</v>
      </c>
      <c r="AB46" s="173">
        <v>47.9</v>
      </c>
      <c r="AC46" s="173" t="s">
        <v>134</v>
      </c>
      <c r="AD46" s="173">
        <f>AVERAGE(AD54:AD56)</f>
        <v>4.433333333333334</v>
      </c>
      <c r="AE46" s="173">
        <f>AVERAGE(AE54:AE56)</f>
        <v>4.466666666666667</v>
      </c>
      <c r="AF46" s="173">
        <f>AVERAGE(AF54:AF56)</f>
        <v>4.366666666666667</v>
      </c>
      <c r="AG46" s="173">
        <v>8</v>
      </c>
      <c r="AH46" s="173">
        <v>8.8</v>
      </c>
      <c r="AI46" s="173">
        <v>7.2</v>
      </c>
      <c r="AJ46" s="101">
        <f>AVERAGE(AJ54:AJ56)</f>
        <v>294.6666666666667</v>
      </c>
      <c r="AK46" s="283">
        <f>AVERAGE(AK54:AK56)</f>
        <v>5431.333333333333</v>
      </c>
      <c r="AL46" s="176">
        <v>1</v>
      </c>
      <c r="AM46" s="173">
        <v>1.1</v>
      </c>
      <c r="AN46" s="173">
        <v>1.6</v>
      </c>
      <c r="AO46" s="177">
        <v>1264.556</v>
      </c>
      <c r="AP46" s="178">
        <v>7</v>
      </c>
      <c r="AQ46" s="179">
        <v>-3.3</v>
      </c>
      <c r="AR46" s="219" t="s">
        <v>120</v>
      </c>
    </row>
    <row r="47" spans="1:44" ht="24" customHeight="1">
      <c r="A47" s="155"/>
      <c r="C47" s="265" t="s">
        <v>171</v>
      </c>
      <c r="D47" s="301">
        <v>549.4946</v>
      </c>
      <c r="E47" s="302">
        <v>0.7</v>
      </c>
      <c r="F47" s="306">
        <v>306.9867</v>
      </c>
      <c r="G47" s="302">
        <v>0.2</v>
      </c>
      <c r="H47" s="303">
        <v>19.0047</v>
      </c>
      <c r="I47" s="302">
        <v>0.7</v>
      </c>
      <c r="J47" s="303">
        <v>86.5369</v>
      </c>
      <c r="K47" s="302">
        <v>3.3</v>
      </c>
      <c r="L47" s="205">
        <v>23.8386</v>
      </c>
      <c r="M47" s="302">
        <v>-0.6</v>
      </c>
      <c r="N47" s="302">
        <v>0</v>
      </c>
      <c r="O47" s="307">
        <v>508.5231</v>
      </c>
      <c r="P47" s="206">
        <v>0.4</v>
      </c>
      <c r="Q47" s="302">
        <v>-1.2</v>
      </c>
      <c r="R47" s="304" t="s">
        <v>11</v>
      </c>
      <c r="S47" s="304" t="s">
        <v>11</v>
      </c>
      <c r="T47" s="205">
        <v>-1.6</v>
      </c>
      <c r="U47" s="205">
        <v>0.6</v>
      </c>
      <c r="V47" s="205">
        <v>0.5</v>
      </c>
      <c r="W47" s="205">
        <v>0.7</v>
      </c>
      <c r="X47" s="205">
        <v>-0.8</v>
      </c>
      <c r="Y47" s="205">
        <v>-2.1</v>
      </c>
      <c r="Z47" s="205">
        <v>0.5</v>
      </c>
      <c r="AA47" s="305" t="s">
        <v>224</v>
      </c>
      <c r="AB47" s="205">
        <v>48.2</v>
      </c>
      <c r="AC47" s="205" t="s">
        <v>11</v>
      </c>
      <c r="AD47" s="205">
        <v>4.4</v>
      </c>
      <c r="AE47" s="205" t="s">
        <v>227</v>
      </c>
      <c r="AF47" s="205">
        <v>3.9</v>
      </c>
      <c r="AG47" s="205">
        <v>8.5</v>
      </c>
      <c r="AH47" s="205">
        <v>9.7</v>
      </c>
      <c r="AI47" s="205">
        <v>7.1</v>
      </c>
      <c r="AJ47" s="281">
        <f>AVERAGE(AJ54:AJ56)</f>
        <v>294.6666666666667</v>
      </c>
      <c r="AK47" s="282">
        <f>AVERAGE(AK54:AK56)</f>
        <v>5431.333333333333</v>
      </c>
      <c r="AL47" s="277">
        <f>AVERAGE(AL57:AL59)</f>
        <v>1.0333333333333334</v>
      </c>
      <c r="AM47" s="205">
        <v>0.3</v>
      </c>
      <c r="AN47" s="205">
        <v>2.2</v>
      </c>
      <c r="AO47" s="272">
        <v>1265</v>
      </c>
      <c r="AP47" s="273">
        <v>4.9</v>
      </c>
      <c r="AQ47" s="214">
        <v>-2.3</v>
      </c>
      <c r="AR47" s="265" t="s">
        <v>171</v>
      </c>
    </row>
    <row r="48" spans="1:44" ht="24" customHeight="1">
      <c r="A48" s="155"/>
      <c r="C48" s="219" t="s">
        <v>220</v>
      </c>
      <c r="D48" s="216">
        <v>550.5337</v>
      </c>
      <c r="E48" s="171">
        <v>0.2</v>
      </c>
      <c r="F48" s="299">
        <v>308.4496</v>
      </c>
      <c r="G48" s="171">
        <v>0.5</v>
      </c>
      <c r="H48" s="217">
        <v>18.4971</v>
      </c>
      <c r="I48" s="171">
        <v>-2.7</v>
      </c>
      <c r="J48" s="217">
        <v>89.8375</v>
      </c>
      <c r="K48" s="171">
        <v>3.8</v>
      </c>
      <c r="L48" s="173">
        <v>22.7444</v>
      </c>
      <c r="M48" s="171">
        <v>-4.6</v>
      </c>
      <c r="N48" s="171">
        <v>-0.1</v>
      </c>
      <c r="O48" s="300">
        <v>509.9697</v>
      </c>
      <c r="P48" s="180">
        <v>0.3</v>
      </c>
      <c r="Q48" s="171">
        <v>-0.8</v>
      </c>
      <c r="R48" s="172"/>
      <c r="S48" s="172"/>
      <c r="T48" s="173">
        <v>-1.5</v>
      </c>
      <c r="U48" s="173">
        <v>-0.2</v>
      </c>
      <c r="V48" s="173"/>
      <c r="W48" s="173">
        <v>-1.3</v>
      </c>
      <c r="X48" s="173">
        <v>-1.1</v>
      </c>
      <c r="Y48" s="173">
        <v>-3.1</v>
      </c>
      <c r="Z48" s="173"/>
      <c r="AA48" s="230" t="s">
        <v>115</v>
      </c>
      <c r="AB48" s="173">
        <v>46.2</v>
      </c>
      <c r="AC48" s="173"/>
      <c r="AD48" s="173">
        <v>4.2</v>
      </c>
      <c r="AE48" s="173"/>
      <c r="AF48" s="173"/>
      <c r="AG48" s="173">
        <v>8.6</v>
      </c>
      <c r="AH48" s="173">
        <v>9.5</v>
      </c>
      <c r="AI48" s="173">
        <v>7.8</v>
      </c>
      <c r="AJ48" s="101"/>
      <c r="AK48" s="283"/>
      <c r="AL48" s="176">
        <f>AVERAGE(AL61:AL63)</f>
        <v>1.0633333333333335</v>
      </c>
      <c r="AM48" s="173"/>
      <c r="AN48" s="173"/>
      <c r="AO48" s="177">
        <v>1298</v>
      </c>
      <c r="AP48" s="178"/>
      <c r="AQ48" s="179"/>
      <c r="AR48" s="219" t="s">
        <v>220</v>
      </c>
    </row>
    <row r="49" spans="1:44" ht="24" customHeight="1">
      <c r="A49" s="8"/>
      <c r="C49" s="218"/>
      <c r="D49" s="195"/>
      <c r="E49" s="96"/>
      <c r="F49" s="96"/>
      <c r="G49" s="194"/>
      <c r="H49" s="96"/>
      <c r="I49" s="194"/>
      <c r="J49" s="96"/>
      <c r="K49" s="194"/>
      <c r="L49" s="96"/>
      <c r="M49" s="194"/>
      <c r="N49" s="96"/>
      <c r="O49" s="194"/>
      <c r="P49" s="194"/>
      <c r="Q49" s="86"/>
      <c r="R49" s="44"/>
      <c r="S49" s="44"/>
      <c r="T49" s="44"/>
      <c r="U49" s="44"/>
      <c r="V49" s="44"/>
      <c r="W49" s="44"/>
      <c r="X49" s="44"/>
      <c r="Y49" s="44"/>
      <c r="Z49" s="44"/>
      <c r="AA49" s="22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90"/>
      <c r="AM49" s="44"/>
      <c r="AN49" s="44"/>
      <c r="AO49" s="53"/>
      <c r="AP49" s="50" t="s">
        <v>13</v>
      </c>
      <c r="AQ49" s="59"/>
      <c r="AR49" s="218"/>
    </row>
    <row r="50" spans="3:44" ht="24" customHeight="1">
      <c r="C50" s="218" t="s">
        <v>289</v>
      </c>
      <c r="D50" s="195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03"/>
      <c r="R50" s="44">
        <v>50</v>
      </c>
      <c r="S50" s="44">
        <v>63.6</v>
      </c>
      <c r="T50" s="44">
        <v>0.8</v>
      </c>
      <c r="U50" s="310">
        <v>2.9</v>
      </c>
      <c r="V50" s="61">
        <v>-1.6</v>
      </c>
      <c r="W50" s="61">
        <v>-1.3</v>
      </c>
      <c r="X50" s="61">
        <v>-0.5</v>
      </c>
      <c r="Y50" s="61">
        <v>-3.4</v>
      </c>
      <c r="Z50" s="44">
        <v>7.9</v>
      </c>
      <c r="AA50" s="229" t="s">
        <v>290</v>
      </c>
      <c r="AB50" s="44">
        <v>48.3</v>
      </c>
      <c r="AC50" s="44">
        <v>50.3</v>
      </c>
      <c r="AD50" s="44">
        <v>4.4</v>
      </c>
      <c r="AE50" s="44">
        <v>4.6</v>
      </c>
      <c r="AF50" s="44">
        <v>4.2</v>
      </c>
      <c r="AG50" s="44">
        <v>9.1</v>
      </c>
      <c r="AH50" s="44">
        <v>10.7</v>
      </c>
      <c r="AI50" s="44">
        <v>7.8</v>
      </c>
      <c r="AJ50" s="74">
        <v>296</v>
      </c>
      <c r="AK50" s="74">
        <v>5410</v>
      </c>
      <c r="AL50" s="47">
        <v>0.95</v>
      </c>
      <c r="AM50" s="44">
        <v>0.6</v>
      </c>
      <c r="AN50" s="44">
        <v>1</v>
      </c>
      <c r="AO50" s="53">
        <v>1212.324</v>
      </c>
      <c r="AP50" s="50">
        <v>3.0064011164032394</v>
      </c>
      <c r="AQ50" s="56">
        <v>-3.983877277299655</v>
      </c>
      <c r="AR50" s="218" t="s">
        <v>289</v>
      </c>
    </row>
    <row r="51" spans="3:44" ht="24" customHeight="1">
      <c r="C51" s="218" t="s">
        <v>2</v>
      </c>
      <c r="D51" s="195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03"/>
      <c r="R51" s="44">
        <v>66.7</v>
      </c>
      <c r="S51" s="44">
        <v>100</v>
      </c>
      <c r="T51" s="44">
        <v>-0.6</v>
      </c>
      <c r="U51" s="310">
        <v>3</v>
      </c>
      <c r="V51" s="61">
        <v>0.6</v>
      </c>
      <c r="W51" s="61">
        <v>1.4</v>
      </c>
      <c r="X51" s="154" t="s">
        <v>95</v>
      </c>
      <c r="Y51" s="61">
        <v>-2.2</v>
      </c>
      <c r="Z51" s="44">
        <v>8.3</v>
      </c>
      <c r="AA51" s="229" t="s">
        <v>131</v>
      </c>
      <c r="AB51" s="44">
        <v>46.6</v>
      </c>
      <c r="AC51" s="44">
        <v>50.9</v>
      </c>
      <c r="AD51" s="44">
        <v>4.2</v>
      </c>
      <c r="AE51" s="44">
        <v>4.4</v>
      </c>
      <c r="AF51" s="44">
        <v>4</v>
      </c>
      <c r="AG51" s="44">
        <v>7.8</v>
      </c>
      <c r="AH51" s="44">
        <v>9.4</v>
      </c>
      <c r="AI51" s="44">
        <v>6.5</v>
      </c>
      <c r="AJ51" s="74">
        <v>282</v>
      </c>
      <c r="AK51" s="74">
        <v>5389</v>
      </c>
      <c r="AL51" s="47">
        <v>0.96</v>
      </c>
      <c r="AM51" s="44">
        <v>1.5</v>
      </c>
      <c r="AN51" s="44">
        <v>2.1</v>
      </c>
      <c r="AO51" s="53">
        <v>1223.94</v>
      </c>
      <c r="AP51" s="50">
        <v>2.4413127920286826</v>
      </c>
      <c r="AQ51" s="56">
        <v>-2.683095555413473</v>
      </c>
      <c r="AR51" s="218" t="s">
        <v>2</v>
      </c>
    </row>
    <row r="52" spans="3:44" ht="24" customHeight="1">
      <c r="C52" s="218" t="s">
        <v>132</v>
      </c>
      <c r="D52" s="195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03"/>
      <c r="R52" s="44">
        <v>58.3</v>
      </c>
      <c r="S52" s="44">
        <v>45.5</v>
      </c>
      <c r="T52" s="44">
        <v>-2.7</v>
      </c>
      <c r="U52" s="310">
        <v>0.6</v>
      </c>
      <c r="V52" s="61">
        <v>0.4</v>
      </c>
      <c r="W52" s="61">
        <v>1.1</v>
      </c>
      <c r="X52" s="154" t="s">
        <v>95</v>
      </c>
      <c r="Y52" s="61">
        <v>-2.3</v>
      </c>
      <c r="Z52" s="44">
        <v>-2.1</v>
      </c>
      <c r="AA52" s="229" t="s">
        <v>132</v>
      </c>
      <c r="AB52" s="44">
        <v>48.1</v>
      </c>
      <c r="AC52" s="44">
        <v>50.4</v>
      </c>
      <c r="AD52" s="44">
        <v>4.4</v>
      </c>
      <c r="AE52" s="44">
        <v>4.5</v>
      </c>
      <c r="AF52" s="44">
        <v>4.2</v>
      </c>
      <c r="AG52" s="44">
        <v>8.3</v>
      </c>
      <c r="AH52" s="44">
        <v>9.3</v>
      </c>
      <c r="AI52" s="44">
        <v>7.2</v>
      </c>
      <c r="AJ52" s="74">
        <v>291</v>
      </c>
      <c r="AK52" s="74">
        <v>5376</v>
      </c>
      <c r="AL52" s="47">
        <v>0.97</v>
      </c>
      <c r="AM52" s="44">
        <v>1.3</v>
      </c>
      <c r="AN52" s="44">
        <v>1</v>
      </c>
      <c r="AO52" s="53">
        <v>1309.044</v>
      </c>
      <c r="AP52" s="50">
        <v>8.34194360429072</v>
      </c>
      <c r="AQ52" s="56">
        <v>-1.6155180256808137</v>
      </c>
      <c r="AR52" s="218" t="s">
        <v>132</v>
      </c>
    </row>
    <row r="53" spans="3:44" ht="24" customHeight="1">
      <c r="C53" s="218" t="s">
        <v>74</v>
      </c>
      <c r="D53" s="195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03"/>
      <c r="R53" s="44">
        <v>100</v>
      </c>
      <c r="S53" s="44">
        <v>81.8</v>
      </c>
      <c r="T53" s="44">
        <v>2.9</v>
      </c>
      <c r="U53" s="310">
        <v>1.6</v>
      </c>
      <c r="V53" s="61">
        <v>-1.4</v>
      </c>
      <c r="W53" s="61">
        <v>-0.7</v>
      </c>
      <c r="X53" s="61">
        <v>-0.5</v>
      </c>
      <c r="Y53" s="61">
        <v>-2.9</v>
      </c>
      <c r="Z53" s="44">
        <v>-0.3</v>
      </c>
      <c r="AA53" s="229" t="s">
        <v>74</v>
      </c>
      <c r="AB53" s="44">
        <v>48.4</v>
      </c>
      <c r="AC53" s="44">
        <v>50.5</v>
      </c>
      <c r="AD53" s="44">
        <v>4.3</v>
      </c>
      <c r="AE53" s="44">
        <v>4.4</v>
      </c>
      <c r="AF53" s="44">
        <v>4.2</v>
      </c>
      <c r="AG53" s="44">
        <v>8.5</v>
      </c>
      <c r="AH53" s="44">
        <v>9.4</v>
      </c>
      <c r="AI53" s="44">
        <v>7.5</v>
      </c>
      <c r="AJ53" s="74">
        <v>288</v>
      </c>
      <c r="AK53" s="74">
        <v>5383</v>
      </c>
      <c r="AL53" s="47">
        <v>0.97</v>
      </c>
      <c r="AM53" s="44">
        <v>-1.1</v>
      </c>
      <c r="AN53" s="44">
        <v>1</v>
      </c>
      <c r="AO53" s="53">
        <v>1271.568</v>
      </c>
      <c r="AP53" s="50">
        <v>6.984422455177835</v>
      </c>
      <c r="AQ53" s="56">
        <v>-0.8000182493260581</v>
      </c>
      <c r="AR53" s="218" t="s">
        <v>74</v>
      </c>
    </row>
    <row r="54" spans="3:44" ht="24" customHeight="1">
      <c r="C54" s="218" t="s">
        <v>5</v>
      </c>
      <c r="D54" s="195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03"/>
      <c r="R54" s="44">
        <v>41.7</v>
      </c>
      <c r="S54" s="44">
        <v>54.5</v>
      </c>
      <c r="T54" s="44">
        <v>0</v>
      </c>
      <c r="U54" s="310">
        <v>0.2</v>
      </c>
      <c r="V54" s="61">
        <v>0.9</v>
      </c>
      <c r="W54" s="61">
        <v>0.8</v>
      </c>
      <c r="X54" s="154">
        <v>1</v>
      </c>
      <c r="Y54" s="61">
        <v>-1.9</v>
      </c>
      <c r="Z54" s="44">
        <v>0.4</v>
      </c>
      <c r="AA54" s="229" t="s">
        <v>5</v>
      </c>
      <c r="AB54" s="44">
        <v>45.5</v>
      </c>
      <c r="AC54" s="44">
        <v>51.7</v>
      </c>
      <c r="AD54" s="44">
        <v>4.3</v>
      </c>
      <c r="AE54" s="44">
        <v>4.3</v>
      </c>
      <c r="AF54" s="44">
        <v>4.2</v>
      </c>
      <c r="AG54" s="44">
        <v>8.2</v>
      </c>
      <c r="AH54" s="44">
        <v>9.3</v>
      </c>
      <c r="AI54" s="44">
        <v>7.4</v>
      </c>
      <c r="AJ54" s="74">
        <v>285</v>
      </c>
      <c r="AK54" s="74">
        <v>5444</v>
      </c>
      <c r="AL54" s="47">
        <v>0.97</v>
      </c>
      <c r="AM54" s="44">
        <v>0.8</v>
      </c>
      <c r="AN54" s="44">
        <v>1</v>
      </c>
      <c r="AO54" s="53">
        <v>1248.432</v>
      </c>
      <c r="AP54" s="50">
        <v>-0.1800869958718465</v>
      </c>
      <c r="AQ54" s="56">
        <v>0.14434438790647164</v>
      </c>
      <c r="AR54" s="218" t="s">
        <v>5</v>
      </c>
    </row>
    <row r="55" spans="3:44" ht="24" customHeight="1">
      <c r="C55" s="218" t="s">
        <v>133</v>
      </c>
      <c r="D55" s="195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03"/>
      <c r="R55" s="44">
        <v>66.7</v>
      </c>
      <c r="S55" s="44">
        <v>81.8</v>
      </c>
      <c r="T55" s="44">
        <v>0.4</v>
      </c>
      <c r="U55" s="310">
        <v>-0.4</v>
      </c>
      <c r="V55" s="61">
        <v>0.3</v>
      </c>
      <c r="W55" s="61">
        <v>0.1</v>
      </c>
      <c r="X55" s="154">
        <v>-2.3</v>
      </c>
      <c r="Y55" s="61">
        <v>-4.6</v>
      </c>
      <c r="Z55" s="44" t="s">
        <v>130</v>
      </c>
      <c r="AA55" s="229" t="s">
        <v>6</v>
      </c>
      <c r="AB55" s="44">
        <v>47.9</v>
      </c>
      <c r="AC55" s="44">
        <v>50.7</v>
      </c>
      <c r="AD55" s="44">
        <v>4.5</v>
      </c>
      <c r="AE55" s="44">
        <v>4.5</v>
      </c>
      <c r="AF55" s="44">
        <v>4.4</v>
      </c>
      <c r="AG55" s="44">
        <v>8.6</v>
      </c>
      <c r="AH55" s="44">
        <v>9.4</v>
      </c>
      <c r="AI55" s="44">
        <v>7.7</v>
      </c>
      <c r="AJ55" s="74">
        <v>298</v>
      </c>
      <c r="AK55" s="74">
        <v>5445</v>
      </c>
      <c r="AL55" s="47">
        <v>0.98</v>
      </c>
      <c r="AM55" s="44">
        <v>0.6</v>
      </c>
      <c r="AN55" s="44">
        <v>1.9</v>
      </c>
      <c r="AO55" s="53">
        <v>1282.428</v>
      </c>
      <c r="AP55" s="50">
        <v>9.116774223938947</v>
      </c>
      <c r="AQ55" s="56">
        <v>-1.7483130424827777</v>
      </c>
      <c r="AR55" s="218" t="s">
        <v>133</v>
      </c>
    </row>
    <row r="56" spans="3:44" ht="24" customHeight="1">
      <c r="C56" s="218" t="s">
        <v>7</v>
      </c>
      <c r="D56" s="195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03"/>
      <c r="R56" s="44">
        <v>50</v>
      </c>
      <c r="S56" s="44">
        <v>63.6</v>
      </c>
      <c r="T56" s="44">
        <v>-0.7</v>
      </c>
      <c r="U56" s="310">
        <v>0.6</v>
      </c>
      <c r="V56" s="61">
        <v>3.2</v>
      </c>
      <c r="W56" s="61">
        <v>3.2</v>
      </c>
      <c r="X56" s="154">
        <v>1.5</v>
      </c>
      <c r="Y56" s="61">
        <v>-0.4</v>
      </c>
      <c r="Z56" s="44" t="s">
        <v>217</v>
      </c>
      <c r="AA56" s="229" t="s">
        <v>7</v>
      </c>
      <c r="AB56" s="44">
        <v>48.2</v>
      </c>
      <c r="AC56" s="44">
        <v>52.9</v>
      </c>
      <c r="AD56" s="44">
        <v>4.5</v>
      </c>
      <c r="AE56" s="44">
        <v>4.6</v>
      </c>
      <c r="AF56" s="44">
        <v>4.5</v>
      </c>
      <c r="AG56" s="44">
        <v>7.9</v>
      </c>
      <c r="AH56" s="44">
        <v>8.8</v>
      </c>
      <c r="AI56" s="44">
        <v>6.9</v>
      </c>
      <c r="AJ56" s="74">
        <v>301</v>
      </c>
      <c r="AK56" s="74">
        <v>5405</v>
      </c>
      <c r="AL56" s="47">
        <v>0.99</v>
      </c>
      <c r="AM56" s="44">
        <v>0.1</v>
      </c>
      <c r="AN56" s="44">
        <v>0</v>
      </c>
      <c r="AO56" s="53">
        <v>1302.552</v>
      </c>
      <c r="AP56" s="50">
        <v>12.606406185002172</v>
      </c>
      <c r="AQ56" s="56">
        <v>-3.808179589606695</v>
      </c>
      <c r="AR56" s="218" t="s">
        <v>7</v>
      </c>
    </row>
    <row r="57" spans="3:44" ht="24" customHeight="1">
      <c r="C57" s="218" t="s">
        <v>8</v>
      </c>
      <c r="D57" s="195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03"/>
      <c r="R57" s="44">
        <v>66.7</v>
      </c>
      <c r="S57" s="44">
        <v>90.9</v>
      </c>
      <c r="T57" s="44">
        <v>-0.4</v>
      </c>
      <c r="U57" s="310">
        <v>1.3</v>
      </c>
      <c r="V57" s="61">
        <v>1</v>
      </c>
      <c r="W57" s="61">
        <v>0.9</v>
      </c>
      <c r="X57" s="154">
        <v>2.2</v>
      </c>
      <c r="Y57" s="61">
        <v>1.8</v>
      </c>
      <c r="Z57" s="44">
        <v>-12.4</v>
      </c>
      <c r="AA57" s="229" t="s">
        <v>8</v>
      </c>
      <c r="AB57" s="44">
        <v>46.5</v>
      </c>
      <c r="AC57" s="44">
        <v>55.7</v>
      </c>
      <c r="AD57" s="44">
        <v>4.4</v>
      </c>
      <c r="AE57" s="44">
        <v>4.5</v>
      </c>
      <c r="AF57" s="44">
        <v>4.3</v>
      </c>
      <c r="AG57" s="44">
        <v>7.6</v>
      </c>
      <c r="AH57" s="44">
        <v>8.6</v>
      </c>
      <c r="AI57" s="44">
        <v>6.7</v>
      </c>
      <c r="AJ57" s="74">
        <v>294</v>
      </c>
      <c r="AK57" s="74">
        <v>5404</v>
      </c>
      <c r="AL57" s="47">
        <v>1.03</v>
      </c>
      <c r="AM57" s="44">
        <v>1.6</v>
      </c>
      <c r="AN57" s="44">
        <v>2.8</v>
      </c>
      <c r="AO57" s="177">
        <v>1168.956</v>
      </c>
      <c r="AP57" s="50">
        <v>-0.9276775688170886</v>
      </c>
      <c r="AQ57" s="56">
        <v>-4.161746436185894</v>
      </c>
      <c r="AR57" s="218" t="s">
        <v>8</v>
      </c>
    </row>
    <row r="58" spans="3:44" ht="24" customHeight="1">
      <c r="C58" s="265" t="s">
        <v>206</v>
      </c>
      <c r="D58" s="266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8"/>
      <c r="R58" s="205">
        <v>79.2</v>
      </c>
      <c r="S58" s="205">
        <v>77.3</v>
      </c>
      <c r="T58" s="205">
        <v>-1.7</v>
      </c>
      <c r="U58" s="311">
        <v>-0.4</v>
      </c>
      <c r="V58" s="269">
        <v>-0.6</v>
      </c>
      <c r="W58" s="269">
        <v>-0.4</v>
      </c>
      <c r="X58" s="270">
        <v>-1.4</v>
      </c>
      <c r="Y58" s="269">
        <v>-2.5</v>
      </c>
      <c r="Z58" s="205">
        <v>0.3</v>
      </c>
      <c r="AA58" s="271" t="s">
        <v>205</v>
      </c>
      <c r="AB58" s="205">
        <v>49.5</v>
      </c>
      <c r="AC58" s="205">
        <v>52.1</v>
      </c>
      <c r="AD58" s="205">
        <v>4.5</v>
      </c>
      <c r="AE58" s="205">
        <v>4.8</v>
      </c>
      <c r="AF58" s="205">
        <v>4</v>
      </c>
      <c r="AG58" s="205">
        <v>7.8</v>
      </c>
      <c r="AH58" s="205">
        <v>9.1</v>
      </c>
      <c r="AI58" s="205">
        <v>6.5</v>
      </c>
      <c r="AJ58" s="276">
        <v>297</v>
      </c>
      <c r="AK58" s="276">
        <v>5448</v>
      </c>
      <c r="AL58" s="277">
        <v>1.03</v>
      </c>
      <c r="AM58" s="205">
        <v>-0.1</v>
      </c>
      <c r="AN58" s="205">
        <v>1.9</v>
      </c>
      <c r="AO58" s="272">
        <v>1258.5</v>
      </c>
      <c r="AP58" s="273">
        <v>-2.1539012470508965</v>
      </c>
      <c r="AQ58" s="214">
        <v>-2.0891790703410607</v>
      </c>
      <c r="AR58" s="265" t="s">
        <v>206</v>
      </c>
    </row>
    <row r="59" spans="3:44" ht="24" customHeight="1">
      <c r="C59" s="218" t="s">
        <v>53</v>
      </c>
      <c r="D59" s="195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03"/>
      <c r="R59" s="44">
        <v>83.3</v>
      </c>
      <c r="S59" s="44">
        <v>45.5</v>
      </c>
      <c r="T59" s="44">
        <v>0.3</v>
      </c>
      <c r="U59" s="310">
        <v>1.1</v>
      </c>
      <c r="V59" s="61">
        <v>0.2</v>
      </c>
      <c r="W59" s="61">
        <v>0.5</v>
      </c>
      <c r="X59" s="154">
        <v>-1.6</v>
      </c>
      <c r="Y59" s="61">
        <v>-1.7</v>
      </c>
      <c r="Z59" s="44">
        <v>0.6</v>
      </c>
      <c r="AA59" s="229" t="s">
        <v>53</v>
      </c>
      <c r="AB59" s="44">
        <v>49.8</v>
      </c>
      <c r="AC59" s="44">
        <v>53.5</v>
      </c>
      <c r="AD59" s="44">
        <v>4.1</v>
      </c>
      <c r="AE59" s="44">
        <v>4.5</v>
      </c>
      <c r="AF59" s="44">
        <v>3.6</v>
      </c>
      <c r="AG59" s="44">
        <v>7.9</v>
      </c>
      <c r="AH59" s="44">
        <v>9.5</v>
      </c>
      <c r="AI59" s="44">
        <v>6.3</v>
      </c>
      <c r="AJ59" s="74">
        <v>276</v>
      </c>
      <c r="AK59" s="74">
        <v>5486</v>
      </c>
      <c r="AL59" s="47">
        <v>1.04</v>
      </c>
      <c r="AM59" s="44">
        <v>0.4</v>
      </c>
      <c r="AN59" s="44">
        <v>1.9</v>
      </c>
      <c r="AO59" s="53">
        <v>1334</v>
      </c>
      <c r="AP59" s="50">
        <v>13.7</v>
      </c>
      <c r="AQ59" s="56">
        <v>-1.2302013061830053</v>
      </c>
      <c r="AR59" s="218" t="s">
        <v>53</v>
      </c>
    </row>
    <row r="60" spans="3:44" ht="24" customHeight="1">
      <c r="C60" s="218" t="s">
        <v>1</v>
      </c>
      <c r="D60" s="195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03"/>
      <c r="R60" s="44">
        <v>50</v>
      </c>
      <c r="S60" s="44">
        <v>9.1</v>
      </c>
      <c r="T60" s="44">
        <v>-0.1</v>
      </c>
      <c r="U60" s="310">
        <v>1.1</v>
      </c>
      <c r="V60" s="61">
        <v>1.9</v>
      </c>
      <c r="W60" s="61">
        <v>2</v>
      </c>
      <c r="X60" s="154">
        <v>0.7</v>
      </c>
      <c r="Y60" s="61">
        <v>-2.1</v>
      </c>
      <c r="Z60" s="44">
        <v>0.5</v>
      </c>
      <c r="AA60" s="229" t="s">
        <v>1</v>
      </c>
      <c r="AB60" s="44">
        <v>47.9</v>
      </c>
      <c r="AC60" s="44">
        <v>57.3</v>
      </c>
      <c r="AD60" s="44">
        <v>4.1</v>
      </c>
      <c r="AE60" s="44">
        <v>4.3</v>
      </c>
      <c r="AF60" s="44">
        <v>3.9</v>
      </c>
      <c r="AG60" s="44">
        <v>9.8</v>
      </c>
      <c r="AH60" s="44">
        <v>10.9</v>
      </c>
      <c r="AI60" s="44">
        <v>8.6</v>
      </c>
      <c r="AJ60" s="74">
        <v>274</v>
      </c>
      <c r="AK60" s="74">
        <v>5471</v>
      </c>
      <c r="AL60" s="47">
        <v>1.01</v>
      </c>
      <c r="AM60" s="44">
        <v>0.4</v>
      </c>
      <c r="AN60" s="44">
        <v>2.8</v>
      </c>
      <c r="AO60" s="53">
        <v>1224</v>
      </c>
      <c r="AP60" s="50">
        <v>3.9</v>
      </c>
      <c r="AQ60" s="56">
        <v>-3.4691141117876896</v>
      </c>
      <c r="AR60" s="218" t="s">
        <v>1</v>
      </c>
    </row>
    <row r="61" spans="3:44" ht="24" customHeight="1">
      <c r="C61" s="218" t="s">
        <v>4</v>
      </c>
      <c r="D61" s="195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03"/>
      <c r="R61" s="44" t="s">
        <v>255</v>
      </c>
      <c r="S61" s="44" t="s">
        <v>234</v>
      </c>
      <c r="T61" s="44">
        <v>0</v>
      </c>
      <c r="U61" s="310">
        <v>-0.8</v>
      </c>
      <c r="V61" s="61">
        <v>-1.2</v>
      </c>
      <c r="W61" s="61">
        <v>0.6</v>
      </c>
      <c r="X61" s="154">
        <v>-1.6</v>
      </c>
      <c r="Y61" s="61">
        <v>-3.3</v>
      </c>
      <c r="Z61" s="44" t="s">
        <v>249</v>
      </c>
      <c r="AA61" s="229" t="s">
        <v>4</v>
      </c>
      <c r="AB61" s="44">
        <v>50</v>
      </c>
      <c r="AC61" s="44">
        <v>54.6</v>
      </c>
      <c r="AD61" s="44">
        <v>4.1</v>
      </c>
      <c r="AE61" s="44">
        <v>4.2</v>
      </c>
      <c r="AF61" s="44">
        <v>3.8</v>
      </c>
      <c r="AG61" s="44">
        <v>9</v>
      </c>
      <c r="AH61" s="44">
        <v>9.7</v>
      </c>
      <c r="AI61" s="44">
        <v>8.2</v>
      </c>
      <c r="AJ61" s="74">
        <v>269</v>
      </c>
      <c r="AK61" s="74">
        <v>5458</v>
      </c>
      <c r="AL61" s="47">
        <v>1.04</v>
      </c>
      <c r="AM61" s="44">
        <v>0.4</v>
      </c>
      <c r="AN61" s="44">
        <v>2.8</v>
      </c>
      <c r="AO61" s="53">
        <v>1335</v>
      </c>
      <c r="AP61" s="50">
        <v>15</v>
      </c>
      <c r="AQ61" s="56">
        <v>-4.3</v>
      </c>
      <c r="AR61" s="218" t="s">
        <v>4</v>
      </c>
    </row>
    <row r="62" spans="3:44" ht="24" customHeight="1">
      <c r="C62" s="218" t="s">
        <v>66</v>
      </c>
      <c r="D62" s="195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03"/>
      <c r="R62" s="44" t="s">
        <v>256</v>
      </c>
      <c r="S62" s="44" t="s">
        <v>234</v>
      </c>
      <c r="T62" s="44">
        <v>1.3</v>
      </c>
      <c r="U62" s="310">
        <v>0.1</v>
      </c>
      <c r="V62" s="61">
        <v>-1.2</v>
      </c>
      <c r="W62" s="61">
        <v>-1.1</v>
      </c>
      <c r="X62" s="154">
        <v>-1</v>
      </c>
      <c r="Y62" s="61">
        <v>-3.4</v>
      </c>
      <c r="Z62" s="44">
        <v>-6.4</v>
      </c>
      <c r="AA62" s="229" t="s">
        <v>66</v>
      </c>
      <c r="AB62" s="44">
        <v>49.8</v>
      </c>
      <c r="AC62" s="44">
        <v>51.5</v>
      </c>
      <c r="AD62" s="44">
        <v>4</v>
      </c>
      <c r="AE62" s="44">
        <v>4.2</v>
      </c>
      <c r="AF62" s="44">
        <v>3.8</v>
      </c>
      <c r="AG62" s="44">
        <v>8.2</v>
      </c>
      <c r="AH62" s="44">
        <v>9.5</v>
      </c>
      <c r="AI62" s="44">
        <v>7.2</v>
      </c>
      <c r="AJ62" s="74">
        <v>267</v>
      </c>
      <c r="AK62" s="74">
        <v>5486</v>
      </c>
      <c r="AL62" s="47">
        <v>1.07</v>
      </c>
      <c r="AM62" s="44">
        <v>0.5</v>
      </c>
      <c r="AN62" s="44">
        <v>3</v>
      </c>
      <c r="AO62" s="53">
        <v>1294</v>
      </c>
      <c r="AP62" s="50">
        <v>6.7</v>
      </c>
      <c r="AQ62" s="56">
        <v>-9.5</v>
      </c>
      <c r="AR62" s="218" t="s">
        <v>66</v>
      </c>
    </row>
    <row r="63" spans="3:44" ht="24" customHeight="1">
      <c r="C63" s="218" t="s">
        <v>2</v>
      </c>
      <c r="D63" s="195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03"/>
      <c r="R63" s="44" t="s">
        <v>258</v>
      </c>
      <c r="S63" s="44" t="s">
        <v>259</v>
      </c>
      <c r="T63" s="44">
        <v>-0.6</v>
      </c>
      <c r="U63" s="310">
        <v>0.2</v>
      </c>
      <c r="V63" s="61">
        <v>-1.8</v>
      </c>
      <c r="W63" s="61">
        <v>-2.2</v>
      </c>
      <c r="X63" s="154">
        <v>-0.5</v>
      </c>
      <c r="Y63" s="61">
        <v>-2.5</v>
      </c>
      <c r="Z63" s="44" t="s">
        <v>250</v>
      </c>
      <c r="AA63" s="229" t="s">
        <v>2</v>
      </c>
      <c r="AB63" s="44">
        <v>47.2</v>
      </c>
      <c r="AC63" s="44">
        <v>49.1</v>
      </c>
      <c r="AD63" s="44">
        <v>4.2</v>
      </c>
      <c r="AE63" s="44">
        <v>4.2</v>
      </c>
      <c r="AF63" s="44">
        <v>4.2</v>
      </c>
      <c r="AG63" s="44">
        <v>8.6</v>
      </c>
      <c r="AH63" s="44">
        <v>9.2</v>
      </c>
      <c r="AI63" s="44">
        <v>7.9</v>
      </c>
      <c r="AJ63" s="74">
        <v>280</v>
      </c>
      <c r="AK63" s="74">
        <v>5489</v>
      </c>
      <c r="AL63" s="47">
        <v>1.08</v>
      </c>
      <c r="AM63" s="44">
        <v>1</v>
      </c>
      <c r="AN63" s="44">
        <v>2.9</v>
      </c>
      <c r="AO63" s="53">
        <v>1282</v>
      </c>
      <c r="AP63" s="50">
        <v>4.7</v>
      </c>
      <c r="AQ63" s="56">
        <v>-12.7</v>
      </c>
      <c r="AR63" s="218" t="s">
        <v>2</v>
      </c>
    </row>
    <row r="64" spans="3:44" ht="24" customHeight="1">
      <c r="C64" s="218" t="s">
        <v>3</v>
      </c>
      <c r="D64" s="195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03"/>
      <c r="R64" s="44"/>
      <c r="S64" s="44"/>
      <c r="T64" s="44">
        <v>-1.9</v>
      </c>
      <c r="U64" s="310"/>
      <c r="V64" s="61">
        <v>-1.1</v>
      </c>
      <c r="W64" s="61">
        <v>-1.5</v>
      </c>
      <c r="X64" s="154">
        <v>-1.4</v>
      </c>
      <c r="Y64" s="61">
        <v>-3.2</v>
      </c>
      <c r="Z64" s="44"/>
      <c r="AA64" s="229" t="s">
        <v>3</v>
      </c>
      <c r="AB64" s="44">
        <v>48.6</v>
      </c>
      <c r="AC64" s="44">
        <v>48.4</v>
      </c>
      <c r="AD64" s="44">
        <v>4.1</v>
      </c>
      <c r="AE64" s="44">
        <v>4.2</v>
      </c>
      <c r="AF64" s="44">
        <v>3.9</v>
      </c>
      <c r="AG64" s="44">
        <v>7.8</v>
      </c>
      <c r="AH64" s="44">
        <v>8.8</v>
      </c>
      <c r="AI64" s="44">
        <v>6.7</v>
      </c>
      <c r="AJ64" s="74">
        <v>269</v>
      </c>
      <c r="AK64" s="74">
        <v>5449</v>
      </c>
      <c r="AL64" s="47">
        <v>1.09</v>
      </c>
      <c r="AM64" s="44"/>
      <c r="AN64" s="44"/>
      <c r="AO64" s="53">
        <v>1209</v>
      </c>
      <c r="AP64" s="50">
        <v>-7.5</v>
      </c>
      <c r="AQ64" s="56"/>
      <c r="AR64" s="218" t="s">
        <v>3</v>
      </c>
    </row>
    <row r="65" spans="3:44" ht="24" customHeight="1">
      <c r="C65" s="218" t="s">
        <v>74</v>
      </c>
      <c r="D65" s="195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03"/>
      <c r="R65" s="44"/>
      <c r="S65" s="44"/>
      <c r="T65" s="44"/>
      <c r="U65" s="310"/>
      <c r="V65" s="61"/>
      <c r="W65" s="61"/>
      <c r="X65" s="154"/>
      <c r="Y65" s="61"/>
      <c r="Z65" s="44"/>
      <c r="AA65" s="229" t="s">
        <v>74</v>
      </c>
      <c r="AB65" s="44"/>
      <c r="AC65" s="44">
        <v>50.2</v>
      </c>
      <c r="AD65" s="44"/>
      <c r="AE65" s="44"/>
      <c r="AF65" s="44"/>
      <c r="AG65" s="44"/>
      <c r="AH65" s="44"/>
      <c r="AI65" s="44"/>
      <c r="AJ65" s="74"/>
      <c r="AK65" s="74"/>
      <c r="AL65" s="47"/>
      <c r="AM65" s="44"/>
      <c r="AN65" s="44"/>
      <c r="AO65" s="53"/>
      <c r="AP65" s="50"/>
      <c r="AQ65" s="56"/>
      <c r="AR65" s="218" t="s">
        <v>74</v>
      </c>
    </row>
    <row r="66" spans="3:44" ht="9.75" customHeight="1" thickBot="1">
      <c r="C66" s="78"/>
      <c r="D66" s="197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9"/>
      <c r="R66" s="63"/>
      <c r="S66" s="63"/>
      <c r="T66" s="63"/>
      <c r="U66" s="312"/>
      <c r="V66" s="64"/>
      <c r="W66" s="64"/>
      <c r="X66" s="64"/>
      <c r="Y66" s="64"/>
      <c r="Z66" s="164"/>
      <c r="AA66" s="165"/>
      <c r="AB66" s="63"/>
      <c r="AC66" s="63"/>
      <c r="AD66" s="63"/>
      <c r="AE66" s="63"/>
      <c r="AF66" s="63"/>
      <c r="AG66" s="63"/>
      <c r="AH66" s="63"/>
      <c r="AI66" s="63"/>
      <c r="AJ66" s="75"/>
      <c r="AK66" s="75"/>
      <c r="AL66" s="66"/>
      <c r="AM66" s="63"/>
      <c r="AN66" s="63"/>
      <c r="AO66" s="65"/>
      <c r="AP66" s="67"/>
      <c r="AQ66" s="68"/>
      <c r="AR66" s="78"/>
    </row>
    <row r="67" spans="1:44" ht="7.5" customHeight="1">
      <c r="A67" s="8"/>
      <c r="B67" s="8"/>
      <c r="C67" s="32"/>
      <c r="D67" s="34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9"/>
      <c r="V67" s="33"/>
      <c r="W67" s="9"/>
      <c r="X67" s="9"/>
      <c r="Y67" s="9"/>
      <c r="Z67" s="9"/>
      <c r="AA67" s="15"/>
      <c r="AB67" s="15"/>
      <c r="AC67" s="16"/>
      <c r="AD67" s="9"/>
      <c r="AE67" s="9"/>
      <c r="AF67" s="9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32"/>
    </row>
    <row r="68" spans="1:44" ht="7.5" customHeight="1" thickBot="1">
      <c r="A68" s="8"/>
      <c r="B68" s="8"/>
      <c r="C68" s="34"/>
      <c r="D68" s="26"/>
      <c r="E68" s="26"/>
      <c r="F68" s="26"/>
      <c r="G68" s="12"/>
      <c r="H68" s="12"/>
      <c r="I68" s="12"/>
      <c r="J68" s="12"/>
      <c r="K68" s="8"/>
      <c r="L68" s="12"/>
      <c r="M68" s="12"/>
      <c r="N68" s="8"/>
      <c r="O68" s="12"/>
      <c r="P68" s="12"/>
      <c r="Q68" s="12"/>
      <c r="R68" s="12"/>
      <c r="S68" s="12"/>
      <c r="T68" s="12"/>
      <c r="U68" s="12"/>
      <c r="V68" s="12"/>
      <c r="W68" s="13"/>
      <c r="X68" s="33"/>
      <c r="Y68" s="9"/>
      <c r="Z68" s="13"/>
      <c r="AA68" s="13"/>
      <c r="AB68" s="13"/>
      <c r="AC68" s="15"/>
      <c r="AD68" s="14"/>
      <c r="AE68" s="16"/>
      <c r="AF68" s="13"/>
      <c r="AG68" s="13"/>
      <c r="AH68" s="13"/>
      <c r="AI68" s="8"/>
      <c r="AJ68" s="8"/>
      <c r="AK68" s="8"/>
      <c r="AL68" s="8"/>
      <c r="AM68" s="8"/>
      <c r="AN68" s="8"/>
      <c r="AO68" s="8"/>
      <c r="AP68" s="8"/>
      <c r="AQ68" s="8"/>
      <c r="AR68" s="34"/>
    </row>
    <row r="69" spans="3:44" ht="27" customHeight="1" thickBot="1">
      <c r="C69" s="27"/>
      <c r="D69" s="255" t="s">
        <v>55</v>
      </c>
      <c r="E69" s="256"/>
      <c r="F69" s="256"/>
      <c r="G69" s="256"/>
      <c r="H69" s="256"/>
      <c r="I69" s="256"/>
      <c r="J69" s="249" t="s">
        <v>27</v>
      </c>
      <c r="K69" s="257"/>
      <c r="L69" s="256"/>
      <c r="M69" s="258" t="s">
        <v>236</v>
      </c>
      <c r="N69" s="257"/>
      <c r="O69" s="256"/>
      <c r="P69" s="259"/>
      <c r="Q69" s="259"/>
      <c r="R69" s="263" t="s">
        <v>146</v>
      </c>
      <c r="S69" s="256"/>
      <c r="T69" s="256"/>
      <c r="U69" s="256"/>
      <c r="V69" s="274" t="s">
        <v>23</v>
      </c>
      <c r="W69" s="260" t="s">
        <v>56</v>
      </c>
      <c r="X69" s="248" t="s">
        <v>57</v>
      </c>
      <c r="Y69" s="256"/>
      <c r="Z69" s="256"/>
      <c r="AA69" s="256"/>
      <c r="AB69" s="256"/>
      <c r="AC69" s="256"/>
      <c r="AD69" s="248" t="s">
        <v>58</v>
      </c>
      <c r="AE69" s="256"/>
      <c r="AF69" s="256"/>
      <c r="AG69" s="256"/>
      <c r="AH69" s="256"/>
      <c r="AI69" s="256"/>
      <c r="AJ69" s="261"/>
      <c r="AK69" s="248" t="s">
        <v>59</v>
      </c>
      <c r="AL69" s="256"/>
      <c r="AM69" s="257"/>
      <c r="AN69" s="262"/>
      <c r="AO69" s="249" t="s">
        <v>26</v>
      </c>
      <c r="AP69" s="72"/>
      <c r="AQ69" s="79"/>
      <c r="AR69" s="27"/>
    </row>
    <row r="70" spans="3:44" ht="27" customHeight="1">
      <c r="C70" s="22"/>
      <c r="D70" s="394" t="s">
        <v>42</v>
      </c>
      <c r="E70" s="395"/>
      <c r="F70" s="396"/>
      <c r="G70" s="327" t="s">
        <v>202</v>
      </c>
      <c r="H70" s="327" t="s">
        <v>191</v>
      </c>
      <c r="I70" s="327" t="s">
        <v>203</v>
      </c>
      <c r="J70" s="342" t="s">
        <v>41</v>
      </c>
      <c r="K70" s="418"/>
      <c r="L70" s="419"/>
      <c r="M70" s="385" t="s">
        <v>46</v>
      </c>
      <c r="N70" s="390"/>
      <c r="O70" s="390"/>
      <c r="P70" s="386"/>
      <c r="Q70" s="319" t="s">
        <v>154</v>
      </c>
      <c r="R70" s="385" t="s">
        <v>24</v>
      </c>
      <c r="S70" s="386"/>
      <c r="T70" s="385" t="s">
        <v>25</v>
      </c>
      <c r="U70" s="386"/>
      <c r="V70" s="434" t="s">
        <v>196</v>
      </c>
      <c r="W70" s="437" t="s">
        <v>195</v>
      </c>
      <c r="X70" s="342" t="s">
        <v>100</v>
      </c>
      <c r="Y70" s="429"/>
      <c r="Z70" s="342" t="s">
        <v>101</v>
      </c>
      <c r="AA70" s="403"/>
      <c r="AB70" s="323" t="s">
        <v>92</v>
      </c>
      <c r="AC70" s="390"/>
      <c r="AD70" s="327" t="s">
        <v>200</v>
      </c>
      <c r="AE70" s="449" t="s">
        <v>150</v>
      </c>
      <c r="AF70" s="319" t="s">
        <v>216</v>
      </c>
      <c r="AG70" s="442" t="s">
        <v>199</v>
      </c>
      <c r="AH70" s="331" t="s">
        <v>194</v>
      </c>
      <c r="AI70" s="385" t="s">
        <v>76</v>
      </c>
      <c r="AJ70" s="446"/>
      <c r="AK70" s="327" t="s">
        <v>90</v>
      </c>
      <c r="AL70" s="327" t="s">
        <v>151</v>
      </c>
      <c r="AM70" s="329" t="s">
        <v>153</v>
      </c>
      <c r="AN70" s="331" t="s">
        <v>152</v>
      </c>
      <c r="AO70" s="331" t="s">
        <v>201</v>
      </c>
      <c r="AP70" s="331" t="s">
        <v>20</v>
      </c>
      <c r="AQ70" s="401" t="s">
        <v>21</v>
      </c>
      <c r="AR70" s="22"/>
    </row>
    <row r="71" spans="3:44" ht="26.25" customHeight="1">
      <c r="C71" s="28"/>
      <c r="D71" s="391" t="s">
        <v>147</v>
      </c>
      <c r="E71" s="397" t="s">
        <v>70</v>
      </c>
      <c r="F71" s="397" t="s">
        <v>67</v>
      </c>
      <c r="G71" s="393"/>
      <c r="H71" s="322"/>
      <c r="I71" s="341"/>
      <c r="J71" s="399" t="s">
        <v>147</v>
      </c>
      <c r="K71" s="420" t="s">
        <v>70</v>
      </c>
      <c r="L71" s="421" t="s">
        <v>67</v>
      </c>
      <c r="M71" s="355" t="s">
        <v>39</v>
      </c>
      <c r="N71" s="356"/>
      <c r="O71" s="383" t="s">
        <v>40</v>
      </c>
      <c r="P71" s="356"/>
      <c r="Q71" s="332"/>
      <c r="R71" s="369"/>
      <c r="S71" s="387"/>
      <c r="T71" s="369"/>
      <c r="U71" s="387"/>
      <c r="V71" s="435"/>
      <c r="W71" s="438"/>
      <c r="X71" s="430"/>
      <c r="Y71" s="431"/>
      <c r="Z71" s="404"/>
      <c r="AA71" s="405"/>
      <c r="AB71" s="369"/>
      <c r="AC71" s="387"/>
      <c r="AD71" s="341"/>
      <c r="AE71" s="341"/>
      <c r="AF71" s="332"/>
      <c r="AG71" s="443"/>
      <c r="AH71" s="332"/>
      <c r="AI71" s="444" t="s">
        <v>192</v>
      </c>
      <c r="AJ71" s="444" t="s">
        <v>193</v>
      </c>
      <c r="AK71" s="341"/>
      <c r="AL71" s="341"/>
      <c r="AM71" s="328"/>
      <c r="AN71" s="332"/>
      <c r="AO71" s="332"/>
      <c r="AP71" s="332"/>
      <c r="AQ71" s="402"/>
      <c r="AR71" s="28"/>
    </row>
    <row r="72" spans="3:44" s="5" customFormat="1" ht="27" customHeight="1">
      <c r="C72" s="22"/>
      <c r="D72" s="392"/>
      <c r="E72" s="398"/>
      <c r="F72" s="398"/>
      <c r="G72" s="393"/>
      <c r="H72" s="322"/>
      <c r="I72" s="341"/>
      <c r="J72" s="400"/>
      <c r="K72" s="400"/>
      <c r="L72" s="400"/>
      <c r="M72" s="284" t="s">
        <v>47</v>
      </c>
      <c r="N72" s="284" t="s">
        <v>48</v>
      </c>
      <c r="O72" s="284" t="s">
        <v>47</v>
      </c>
      <c r="P72" s="284" t="s">
        <v>48</v>
      </c>
      <c r="Q72" s="332"/>
      <c r="R72" s="369"/>
      <c r="S72" s="387"/>
      <c r="T72" s="369"/>
      <c r="U72" s="387"/>
      <c r="V72" s="436"/>
      <c r="W72" s="439"/>
      <c r="X72" s="432"/>
      <c r="Y72" s="433"/>
      <c r="Z72" s="406"/>
      <c r="AA72" s="407"/>
      <c r="AB72" s="369"/>
      <c r="AC72" s="387"/>
      <c r="AD72" s="341"/>
      <c r="AE72" s="341"/>
      <c r="AF72" s="332"/>
      <c r="AG72" s="443"/>
      <c r="AH72" s="332"/>
      <c r="AI72" s="445"/>
      <c r="AJ72" s="445"/>
      <c r="AK72" s="341"/>
      <c r="AL72" s="341"/>
      <c r="AM72" s="328"/>
      <c r="AN72" s="332"/>
      <c r="AO72" s="332"/>
      <c r="AP72" s="332"/>
      <c r="AQ72" s="402"/>
      <c r="AR72" s="22"/>
    </row>
    <row r="73" spans="3:44" ht="76.5" customHeight="1" thickBot="1">
      <c r="C73" s="28"/>
      <c r="D73" s="251" t="s">
        <v>14</v>
      </c>
      <c r="E73" s="251" t="s">
        <v>60</v>
      </c>
      <c r="F73" s="251" t="s">
        <v>60</v>
      </c>
      <c r="G73" s="251" t="s">
        <v>61</v>
      </c>
      <c r="H73" s="251" t="s">
        <v>61</v>
      </c>
      <c r="I73" s="251" t="s">
        <v>232</v>
      </c>
      <c r="J73" s="251" t="s">
        <v>14</v>
      </c>
      <c r="K73" s="251" t="s">
        <v>60</v>
      </c>
      <c r="L73" s="251" t="s">
        <v>60</v>
      </c>
      <c r="M73" s="244"/>
      <c r="N73" s="244"/>
      <c r="O73" s="244"/>
      <c r="P73" s="244"/>
      <c r="Q73" s="251" t="s">
        <v>60</v>
      </c>
      <c r="R73" s="251" t="s">
        <v>148</v>
      </c>
      <c r="S73" s="252" t="s">
        <v>22</v>
      </c>
      <c r="T73" s="251" t="s">
        <v>148</v>
      </c>
      <c r="U73" s="251" t="s">
        <v>62</v>
      </c>
      <c r="V73" s="253" t="s">
        <v>62</v>
      </c>
      <c r="W73" s="253" t="s">
        <v>62</v>
      </c>
      <c r="X73" s="254" t="s">
        <v>149</v>
      </c>
      <c r="Y73" s="254" t="s">
        <v>19</v>
      </c>
      <c r="Z73" s="254" t="s">
        <v>149</v>
      </c>
      <c r="AA73" s="252" t="s">
        <v>19</v>
      </c>
      <c r="AB73" s="254" t="s">
        <v>149</v>
      </c>
      <c r="AC73" s="252" t="s">
        <v>19</v>
      </c>
      <c r="AD73" s="252" t="s">
        <v>45</v>
      </c>
      <c r="AE73" s="252" t="s">
        <v>45</v>
      </c>
      <c r="AF73" s="243" t="s">
        <v>233</v>
      </c>
      <c r="AG73" s="221" t="s">
        <v>93</v>
      </c>
      <c r="AH73" s="221" t="s">
        <v>0</v>
      </c>
      <c r="AI73" s="221" t="s">
        <v>0</v>
      </c>
      <c r="AJ73" s="221" t="s">
        <v>0</v>
      </c>
      <c r="AK73" s="243" t="s">
        <v>19</v>
      </c>
      <c r="AL73" s="243" t="s">
        <v>19</v>
      </c>
      <c r="AM73" s="243" t="s">
        <v>19</v>
      </c>
      <c r="AN73" s="221" t="s">
        <v>63</v>
      </c>
      <c r="AO73" s="243" t="s">
        <v>34</v>
      </c>
      <c r="AP73" s="243" t="s">
        <v>19</v>
      </c>
      <c r="AQ73" s="245" t="s">
        <v>34</v>
      </c>
      <c r="AR73" s="28"/>
    </row>
    <row r="74" spans="3:44" s="6" customFormat="1" ht="6.75" customHeight="1">
      <c r="C74" s="80"/>
      <c r="D74" s="82"/>
      <c r="E74" s="83"/>
      <c r="F74" s="83"/>
      <c r="G74" s="37"/>
      <c r="H74" s="37"/>
      <c r="I74" s="37"/>
      <c r="J74" s="37"/>
      <c r="K74" s="37"/>
      <c r="L74" s="37"/>
      <c r="M74" s="36"/>
      <c r="N74" s="36"/>
      <c r="O74" s="36"/>
      <c r="P74" s="36"/>
      <c r="Q74" s="36"/>
      <c r="R74" s="84"/>
      <c r="S74" s="36"/>
      <c r="T74" s="84"/>
      <c r="U74" s="36"/>
      <c r="V74" s="37"/>
      <c r="W74" s="37"/>
      <c r="X74" s="119"/>
      <c r="Y74" s="37"/>
      <c r="Z74" s="119"/>
      <c r="AA74" s="37"/>
      <c r="AB74" s="119"/>
      <c r="AC74" s="37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9"/>
      <c r="AR74" s="80"/>
    </row>
    <row r="75" spans="3:44" s="6" customFormat="1" ht="20.25" customHeight="1" hidden="1">
      <c r="C75" s="77" t="s">
        <v>30</v>
      </c>
      <c r="D75" s="85">
        <v>9.8</v>
      </c>
      <c r="E75" s="86">
        <v>4.919308569612113</v>
      </c>
      <c r="F75" s="86">
        <v>14.727290689725493</v>
      </c>
      <c r="G75" s="86">
        <v>11.4</v>
      </c>
      <c r="H75" s="46">
        <v>12.5</v>
      </c>
      <c r="I75" s="44">
        <v>4</v>
      </c>
      <c r="J75" s="44">
        <v>19.915075527536047</v>
      </c>
      <c r="K75" s="44">
        <v>15.86133278502983</v>
      </c>
      <c r="L75" s="44">
        <v>25.662259247056923</v>
      </c>
      <c r="M75" s="87" t="s">
        <v>12</v>
      </c>
      <c r="N75" s="87" t="s">
        <v>12</v>
      </c>
      <c r="O75" s="87" t="s">
        <v>12</v>
      </c>
      <c r="P75" s="87" t="s">
        <v>12</v>
      </c>
      <c r="Q75" s="87">
        <v>-0.9</v>
      </c>
      <c r="R75" s="88">
        <v>99.1</v>
      </c>
      <c r="S75" s="52">
        <v>3.3</v>
      </c>
      <c r="T75" s="88">
        <v>100.7</v>
      </c>
      <c r="U75" s="52">
        <v>-4.1</v>
      </c>
      <c r="V75" s="46">
        <v>2.6</v>
      </c>
      <c r="W75" s="46">
        <v>2.4</v>
      </c>
      <c r="X75" s="120">
        <v>46040.586</v>
      </c>
      <c r="Y75" s="87">
        <v>9.43952108886279</v>
      </c>
      <c r="Z75" s="120">
        <v>39671.66</v>
      </c>
      <c r="AA75" s="87">
        <v>20.388771180686447</v>
      </c>
      <c r="AB75" s="121">
        <v>7289.1</v>
      </c>
      <c r="AC75" s="44">
        <v>-23.09940286540207</v>
      </c>
      <c r="AD75" s="87"/>
      <c r="AE75" s="87"/>
      <c r="AF75" s="45"/>
      <c r="AG75" s="89">
        <v>2.265</v>
      </c>
      <c r="AH75" s="53">
        <v>18003.4</v>
      </c>
      <c r="AI75" s="90">
        <v>123.97</v>
      </c>
      <c r="AJ75" s="90">
        <v>144.11</v>
      </c>
      <c r="AK75" s="44">
        <v>-1.5</v>
      </c>
      <c r="AL75" s="44">
        <v>0.4</v>
      </c>
      <c r="AM75" s="44">
        <v>0.3</v>
      </c>
      <c r="AN75" s="87" t="s">
        <v>12</v>
      </c>
      <c r="AO75" s="87" t="s">
        <v>12</v>
      </c>
      <c r="AP75" s="87" t="s">
        <v>12</v>
      </c>
      <c r="AQ75" s="51" t="s">
        <v>11</v>
      </c>
      <c r="AR75" s="77" t="s">
        <v>30</v>
      </c>
    </row>
    <row r="76" spans="3:44" s="6" customFormat="1" ht="20.25" customHeight="1" hidden="1">
      <c r="C76" s="77" t="s">
        <v>31</v>
      </c>
      <c r="D76" s="85">
        <v>2.1</v>
      </c>
      <c r="E76" s="86">
        <v>2.8734206045628383</v>
      </c>
      <c r="F76" s="86">
        <v>3.8310714609366414</v>
      </c>
      <c r="G76" s="86">
        <v>-3.9</v>
      </c>
      <c r="H76" s="46">
        <v>3.4</v>
      </c>
      <c r="I76" s="44">
        <v>-3</v>
      </c>
      <c r="J76" s="44">
        <v>-7.798600767549885</v>
      </c>
      <c r="K76" s="44">
        <v>-7.654813444401043</v>
      </c>
      <c r="L76" s="44">
        <v>-5.656190369455516</v>
      </c>
      <c r="M76" s="87" t="s">
        <v>12</v>
      </c>
      <c r="N76" s="87" t="s">
        <v>12</v>
      </c>
      <c r="O76" s="87" t="s">
        <v>12</v>
      </c>
      <c r="P76" s="87" t="s">
        <v>12</v>
      </c>
      <c r="Q76" s="87">
        <v>16.4</v>
      </c>
      <c r="R76" s="88">
        <v>100.2</v>
      </c>
      <c r="S76" s="52">
        <v>1.1</v>
      </c>
      <c r="T76" s="88">
        <v>109.8</v>
      </c>
      <c r="U76" s="52">
        <v>9</v>
      </c>
      <c r="V76" s="46">
        <v>-0.5</v>
      </c>
      <c r="W76" s="46">
        <v>-0.9</v>
      </c>
      <c r="X76" s="120">
        <v>51411.190248</v>
      </c>
      <c r="Y76" s="87">
        <v>11.664935382109249</v>
      </c>
      <c r="Z76" s="120">
        <v>39961.467071</v>
      </c>
      <c r="AA76" s="87">
        <v>0.7305113882071623</v>
      </c>
      <c r="AB76" s="121">
        <v>13232.1</v>
      </c>
      <c r="AC76" s="44">
        <v>81.53269951022759</v>
      </c>
      <c r="AD76" s="87"/>
      <c r="AE76" s="87"/>
      <c r="AF76" s="45"/>
      <c r="AG76" s="89">
        <v>1.58</v>
      </c>
      <c r="AH76" s="53">
        <v>16527.17</v>
      </c>
      <c r="AI76" s="90">
        <v>133.39</v>
      </c>
      <c r="AJ76" s="90">
        <v>142.94</v>
      </c>
      <c r="AK76" s="44">
        <v>1</v>
      </c>
      <c r="AL76" s="44">
        <v>2</v>
      </c>
      <c r="AM76" s="44">
        <v>2.1</v>
      </c>
      <c r="AN76" s="87">
        <v>15.61</v>
      </c>
      <c r="AO76" s="87" t="s">
        <v>12</v>
      </c>
      <c r="AP76" s="87" t="s">
        <v>12</v>
      </c>
      <c r="AQ76" s="51" t="s">
        <v>11</v>
      </c>
      <c r="AR76" s="77" t="s">
        <v>31</v>
      </c>
    </row>
    <row r="77" spans="3:44" s="6" customFormat="1" ht="20.25" customHeight="1" hidden="1">
      <c r="C77" s="76" t="s">
        <v>124</v>
      </c>
      <c r="D77" s="85">
        <v>-13</v>
      </c>
      <c r="E77" s="86">
        <v>-8.726246895198443</v>
      </c>
      <c r="F77" s="86">
        <v>-24.14986703744279</v>
      </c>
      <c r="G77" s="86">
        <v>-18.6</v>
      </c>
      <c r="H77" s="46">
        <v>-10.3</v>
      </c>
      <c r="I77" s="44">
        <v>-3.9</v>
      </c>
      <c r="J77" s="44">
        <v>-19.779368563100093</v>
      </c>
      <c r="K77" s="44">
        <v>-18.785025708572732</v>
      </c>
      <c r="L77" s="44">
        <v>-21.07976218857472</v>
      </c>
      <c r="M77" s="87" t="s">
        <v>12</v>
      </c>
      <c r="N77" s="87" t="s">
        <v>12</v>
      </c>
      <c r="O77" s="87" t="s">
        <v>12</v>
      </c>
      <c r="P77" s="87" t="s">
        <v>12</v>
      </c>
      <c r="Q77" s="87">
        <v>-1.2</v>
      </c>
      <c r="R77" s="88">
        <v>93.4</v>
      </c>
      <c r="S77" s="52">
        <v>-6.8</v>
      </c>
      <c r="T77" s="88">
        <v>98.4</v>
      </c>
      <c r="U77" s="52">
        <v>-10.4</v>
      </c>
      <c r="V77" s="46">
        <v>-0.9</v>
      </c>
      <c r="W77" s="46">
        <v>-2.3</v>
      </c>
      <c r="X77" s="120">
        <v>49449.347288</v>
      </c>
      <c r="Y77" s="87">
        <v>-3.815984322744441</v>
      </c>
      <c r="Z77" s="120">
        <v>35393.750969</v>
      </c>
      <c r="AA77" s="87">
        <v>-11.430301329739677</v>
      </c>
      <c r="AB77" s="121">
        <v>15191</v>
      </c>
      <c r="AC77" s="44">
        <v>14.804150512768203</v>
      </c>
      <c r="AD77" s="87">
        <v>3.7</v>
      </c>
      <c r="AE77" s="87">
        <v>7.4</v>
      </c>
      <c r="AF77" s="45"/>
      <c r="AG77" s="89">
        <v>1.598</v>
      </c>
      <c r="AH77" s="53">
        <v>15836.59</v>
      </c>
      <c r="AI77" s="90">
        <v>119.99</v>
      </c>
      <c r="AJ77" s="90">
        <v>129.79</v>
      </c>
      <c r="AK77" s="44">
        <v>-2.1</v>
      </c>
      <c r="AL77" s="44">
        <v>0.2</v>
      </c>
      <c r="AM77" s="44">
        <v>-2.1</v>
      </c>
      <c r="AN77" s="87">
        <v>16.76</v>
      </c>
      <c r="AO77" s="87" t="s">
        <v>12</v>
      </c>
      <c r="AP77" s="87" t="s">
        <v>12</v>
      </c>
      <c r="AQ77" s="51" t="s">
        <v>11</v>
      </c>
      <c r="AR77" s="76" t="s">
        <v>124</v>
      </c>
    </row>
    <row r="78" spans="3:44" s="6" customFormat="1" ht="20.25" customHeight="1" hidden="1">
      <c r="C78" s="76" t="s">
        <v>106</v>
      </c>
      <c r="D78" s="85">
        <v>-4.8</v>
      </c>
      <c r="E78" s="86">
        <v>-7.703615727991476</v>
      </c>
      <c r="F78" s="86">
        <v>7.626787266966545</v>
      </c>
      <c r="G78" s="44">
        <v>0.6</v>
      </c>
      <c r="H78" s="44">
        <v>0.1</v>
      </c>
      <c r="I78" s="44">
        <v>-9.2</v>
      </c>
      <c r="J78" s="44">
        <v>28.96727564372901</v>
      </c>
      <c r="K78" s="44">
        <v>29.37773234300147</v>
      </c>
      <c r="L78" s="44">
        <v>22.539672328116538</v>
      </c>
      <c r="M78" s="87" t="s">
        <v>12</v>
      </c>
      <c r="N78" s="87" t="s">
        <v>12</v>
      </c>
      <c r="O78" s="87" t="s">
        <v>12</v>
      </c>
      <c r="P78" s="87" t="s">
        <v>12</v>
      </c>
      <c r="Q78" s="87">
        <v>-3</v>
      </c>
      <c r="R78" s="91">
        <v>95.8</v>
      </c>
      <c r="S78" s="44">
        <v>2.6</v>
      </c>
      <c r="T78" s="91">
        <v>95.6</v>
      </c>
      <c r="U78" s="44">
        <v>-2.8</v>
      </c>
      <c r="V78" s="44">
        <v>0.6</v>
      </c>
      <c r="W78" s="44">
        <v>1</v>
      </c>
      <c r="X78" s="120">
        <v>48547.64788900001</v>
      </c>
      <c r="Y78" s="87">
        <v>-1.8234808919688277</v>
      </c>
      <c r="Z78" s="120">
        <v>36451.615689000006</v>
      </c>
      <c r="AA78" s="87">
        <v>2.9888460280080125</v>
      </c>
      <c r="AB78" s="121">
        <v>13240.9</v>
      </c>
      <c r="AC78" s="44">
        <v>-12.837206240537157</v>
      </c>
      <c r="AD78" s="87">
        <v>3.2</v>
      </c>
      <c r="AE78" s="87">
        <v>9.7</v>
      </c>
      <c r="AF78" s="87"/>
      <c r="AG78" s="89">
        <v>1.77</v>
      </c>
      <c r="AH78" s="53">
        <v>20337.32</v>
      </c>
      <c r="AI78" s="90">
        <v>105.29</v>
      </c>
      <c r="AJ78" s="90">
        <v>101.34</v>
      </c>
      <c r="AK78" s="44">
        <v>-0.8</v>
      </c>
      <c r="AL78" s="44">
        <v>-0.5</v>
      </c>
      <c r="AM78" s="44">
        <v>-0.1</v>
      </c>
      <c r="AN78" s="87">
        <v>26.9</v>
      </c>
      <c r="AO78" s="87" t="s">
        <v>12</v>
      </c>
      <c r="AP78" s="87" t="s">
        <v>12</v>
      </c>
      <c r="AQ78" s="56" t="s">
        <v>11</v>
      </c>
      <c r="AR78" s="76" t="s">
        <v>106</v>
      </c>
    </row>
    <row r="79" spans="3:44" ht="20.25" customHeight="1" hidden="1">
      <c r="C79" s="76" t="s">
        <v>105</v>
      </c>
      <c r="D79" s="85">
        <v>3</v>
      </c>
      <c r="E79" s="86">
        <v>2.423546428866331</v>
      </c>
      <c r="F79" s="86">
        <v>4.82235736082481</v>
      </c>
      <c r="G79" s="44">
        <v>16.6</v>
      </c>
      <c r="H79" s="44">
        <v>9</v>
      </c>
      <c r="I79" s="44">
        <v>-0.9</v>
      </c>
      <c r="J79" s="44">
        <v>21.219663628137937</v>
      </c>
      <c r="K79" s="44">
        <v>24.08029967447591</v>
      </c>
      <c r="L79" s="44">
        <v>18.52353457725529</v>
      </c>
      <c r="M79" s="87" t="s">
        <v>12</v>
      </c>
      <c r="N79" s="87" t="s">
        <v>12</v>
      </c>
      <c r="O79" s="87" t="s">
        <v>12</v>
      </c>
      <c r="P79" s="87" t="s">
        <v>12</v>
      </c>
      <c r="Q79" s="87">
        <v>12.2</v>
      </c>
      <c r="R79" s="91">
        <v>99.9</v>
      </c>
      <c r="S79" s="44">
        <v>4.3</v>
      </c>
      <c r="T79" s="91">
        <v>97.8</v>
      </c>
      <c r="U79" s="44">
        <v>2.3</v>
      </c>
      <c r="V79" s="44">
        <v>1.9</v>
      </c>
      <c r="W79" s="44">
        <v>2.1</v>
      </c>
      <c r="X79" s="120">
        <v>52045.240651</v>
      </c>
      <c r="Y79" s="87">
        <v>7.20445359164863</v>
      </c>
      <c r="Z79" s="120">
        <v>42449.37001399999</v>
      </c>
      <c r="AA79" s="87">
        <v>16.45401503234308</v>
      </c>
      <c r="AB79" s="121">
        <v>12400</v>
      </c>
      <c r="AC79" s="44">
        <v>-6.350776759887921</v>
      </c>
      <c r="AD79" s="87">
        <v>2.2</v>
      </c>
      <c r="AE79" s="87">
        <v>3.8</v>
      </c>
      <c r="AF79" s="87"/>
      <c r="AG79" s="89">
        <v>1.27</v>
      </c>
      <c r="AH79" s="53">
        <v>12999.7</v>
      </c>
      <c r="AI79" s="90">
        <v>125.27</v>
      </c>
      <c r="AJ79" s="90">
        <v>109.57</v>
      </c>
      <c r="AK79" s="44">
        <v>-0.6</v>
      </c>
      <c r="AL79" s="44">
        <v>-0.5</v>
      </c>
      <c r="AM79" s="44">
        <v>-0.4</v>
      </c>
      <c r="AN79" s="87">
        <v>26.29</v>
      </c>
      <c r="AO79" s="87" t="s">
        <v>12</v>
      </c>
      <c r="AP79" s="87" t="s">
        <v>12</v>
      </c>
      <c r="AQ79" s="56" t="s">
        <v>11</v>
      </c>
      <c r="AR79" s="76" t="s">
        <v>105</v>
      </c>
    </row>
    <row r="80" spans="3:44" ht="24" customHeight="1">
      <c r="C80" s="218" t="s">
        <v>162</v>
      </c>
      <c r="D80" s="85">
        <v>-4.4</v>
      </c>
      <c r="E80" s="86">
        <v>-3.9</v>
      </c>
      <c r="F80" s="86">
        <v>-10.8</v>
      </c>
      <c r="G80" s="44">
        <v>-12.6</v>
      </c>
      <c r="H80" s="44">
        <v>-14.5</v>
      </c>
      <c r="I80" s="44">
        <v>-5.9</v>
      </c>
      <c r="J80" s="44">
        <v>-19.564417848553887</v>
      </c>
      <c r="K80" s="44">
        <v>-23.583813215819646</v>
      </c>
      <c r="L80" s="44">
        <v>-14.688181722841648</v>
      </c>
      <c r="M80" s="87" t="s">
        <v>12</v>
      </c>
      <c r="N80" s="87" t="s">
        <v>12</v>
      </c>
      <c r="O80" s="87" t="s">
        <v>12</v>
      </c>
      <c r="P80" s="87" t="s">
        <v>12</v>
      </c>
      <c r="Q80" s="87">
        <v>4.1</v>
      </c>
      <c r="R80" s="237">
        <v>90.8</v>
      </c>
      <c r="S80" s="44">
        <v>-9.1</v>
      </c>
      <c r="T80" s="237">
        <v>91.8</v>
      </c>
      <c r="U80" s="44">
        <v>-6.1</v>
      </c>
      <c r="V80" s="44">
        <v>0.4</v>
      </c>
      <c r="W80" s="44">
        <v>-2</v>
      </c>
      <c r="X80" s="120">
        <v>48592.792</v>
      </c>
      <c r="Y80" s="87">
        <f>(X80/X79)*100-100</f>
        <v>-6.633553054641624</v>
      </c>
      <c r="Z80" s="120">
        <v>41509.071</v>
      </c>
      <c r="AA80" s="87">
        <f>(Z80/Z79)*100-100</f>
        <v>-2.2151071115775665</v>
      </c>
      <c r="AB80" s="121">
        <v>11912.6</v>
      </c>
      <c r="AC80" s="44">
        <v>-3.930645161290329</v>
      </c>
      <c r="AD80" s="87">
        <v>3.1</v>
      </c>
      <c r="AE80" s="87">
        <v>14.7</v>
      </c>
      <c r="AF80" s="279" t="s">
        <v>215</v>
      </c>
      <c r="AG80" s="89">
        <v>1.4</v>
      </c>
      <c r="AH80" s="53">
        <v>11024.94</v>
      </c>
      <c r="AI80" s="90">
        <v>132.71</v>
      </c>
      <c r="AJ80" s="90">
        <v>116.11</v>
      </c>
      <c r="AK80" s="44">
        <v>-2.4</v>
      </c>
      <c r="AL80" s="44">
        <v>-1</v>
      </c>
      <c r="AM80" s="44">
        <v>-0.8</v>
      </c>
      <c r="AN80" s="87">
        <v>26.31</v>
      </c>
      <c r="AO80" s="87" t="s">
        <v>12</v>
      </c>
      <c r="AP80" s="87" t="s">
        <v>12</v>
      </c>
      <c r="AQ80" s="56" t="s">
        <v>11</v>
      </c>
      <c r="AR80" s="218" t="s">
        <v>162</v>
      </c>
    </row>
    <row r="81" spans="3:44" ht="24" customHeight="1">
      <c r="C81" s="218" t="s">
        <v>163</v>
      </c>
      <c r="D81" s="85">
        <v>-6</v>
      </c>
      <c r="E81" s="86">
        <v>-5.5</v>
      </c>
      <c r="F81" s="86">
        <v>-6.2</v>
      </c>
      <c r="G81" s="44">
        <v>-3.7</v>
      </c>
      <c r="H81" s="44">
        <v>-5.4</v>
      </c>
      <c r="I81" s="44">
        <v>-7.7</v>
      </c>
      <c r="J81" s="44">
        <v>7.2130804216008215</v>
      </c>
      <c r="K81" s="44">
        <v>23.57343951460804</v>
      </c>
      <c r="L81" s="44">
        <v>-13.702320559768623</v>
      </c>
      <c r="M81" s="87" t="s">
        <v>12</v>
      </c>
      <c r="N81" s="87" t="s">
        <v>12</v>
      </c>
      <c r="O81" s="87" t="s">
        <v>12</v>
      </c>
      <c r="P81" s="87" t="s">
        <v>12</v>
      </c>
      <c r="Q81" s="87">
        <v>-5</v>
      </c>
      <c r="R81" s="237">
        <v>93.3</v>
      </c>
      <c r="S81" s="44">
        <v>2.8</v>
      </c>
      <c r="T81" s="237">
        <v>86.5</v>
      </c>
      <c r="U81" s="44">
        <v>-5.8</v>
      </c>
      <c r="V81" s="44">
        <v>0.3</v>
      </c>
      <c r="W81" s="44">
        <v>0.6</v>
      </c>
      <c r="X81" s="120">
        <v>52727.107</v>
      </c>
      <c r="Y81" s="87">
        <f>(X81/X80)*100-100</f>
        <v>8.508082844879539</v>
      </c>
      <c r="Z81" s="121">
        <v>43067.102</v>
      </c>
      <c r="AA81" s="87">
        <f>(Z81/Z80)*100-100</f>
        <v>3.753471138874673</v>
      </c>
      <c r="AB81" s="121">
        <v>13387.2</v>
      </c>
      <c r="AC81" s="44">
        <v>12.37849000218256</v>
      </c>
      <c r="AD81" s="87">
        <v>2.9</v>
      </c>
      <c r="AE81" s="87">
        <v>21.4</v>
      </c>
      <c r="AF81" s="235" t="s">
        <v>180</v>
      </c>
      <c r="AG81" s="89">
        <v>0.7</v>
      </c>
      <c r="AH81" s="53">
        <v>7972.21</v>
      </c>
      <c r="AI81" s="90">
        <v>119.02</v>
      </c>
      <c r="AJ81" s="90">
        <v>130.96</v>
      </c>
      <c r="AK81" s="44">
        <v>-1.6</v>
      </c>
      <c r="AL81" s="44">
        <v>-0.6</v>
      </c>
      <c r="AM81" s="44">
        <v>-0.8</v>
      </c>
      <c r="AN81" s="87">
        <v>31.04</v>
      </c>
      <c r="AO81" s="87" t="s">
        <v>12</v>
      </c>
      <c r="AP81" s="87" t="s">
        <v>12</v>
      </c>
      <c r="AQ81" s="56" t="s">
        <v>11</v>
      </c>
      <c r="AR81" s="218" t="s">
        <v>163</v>
      </c>
    </row>
    <row r="82" spans="3:44" ht="24" customHeight="1">
      <c r="C82" s="218" t="s">
        <v>164</v>
      </c>
      <c r="D82" s="85">
        <v>6.1</v>
      </c>
      <c r="E82" s="86">
        <v>3.8</v>
      </c>
      <c r="F82" s="86">
        <v>13.7</v>
      </c>
      <c r="G82" s="44">
        <v>8.2</v>
      </c>
      <c r="H82" s="44">
        <v>5.7</v>
      </c>
      <c r="I82" s="44">
        <v>3.5</v>
      </c>
      <c r="J82" s="44">
        <v>16.9</v>
      </c>
      <c r="K82" s="44">
        <v>13.8</v>
      </c>
      <c r="L82" s="44">
        <v>20</v>
      </c>
      <c r="M82" s="87" t="s">
        <v>12</v>
      </c>
      <c r="N82" s="87" t="s">
        <v>12</v>
      </c>
      <c r="O82" s="87" t="s">
        <v>12</v>
      </c>
      <c r="P82" s="87" t="s">
        <v>12</v>
      </c>
      <c r="Q82" s="87">
        <v>-16.8</v>
      </c>
      <c r="R82" s="239">
        <v>96.6</v>
      </c>
      <c r="S82" s="44">
        <v>3.5</v>
      </c>
      <c r="T82" s="237">
        <v>85.4</v>
      </c>
      <c r="U82" s="44">
        <v>-1.3</v>
      </c>
      <c r="V82" s="44">
        <v>1.3</v>
      </c>
      <c r="W82" s="44">
        <v>1.2</v>
      </c>
      <c r="X82" s="120">
        <v>56060.293</v>
      </c>
      <c r="Y82" s="87">
        <f>(X82/X81)*100-100</f>
        <v>6.321579524550813</v>
      </c>
      <c r="Z82" s="120">
        <v>44855.181</v>
      </c>
      <c r="AA82" s="87">
        <f>(Z82/Z81)*100-100</f>
        <v>4.151844254577412</v>
      </c>
      <c r="AB82" s="121">
        <v>17297.2</v>
      </c>
      <c r="AC82" s="44">
        <v>29.207003705031667</v>
      </c>
      <c r="AD82" s="87">
        <v>1.7</v>
      </c>
      <c r="AE82" s="87">
        <v>16.7</v>
      </c>
      <c r="AF82" s="233" t="s">
        <v>177</v>
      </c>
      <c r="AG82" s="92">
        <v>1.435</v>
      </c>
      <c r="AH82" s="93">
        <v>11715.39</v>
      </c>
      <c r="AI82" s="90">
        <v>103.95</v>
      </c>
      <c r="AJ82" s="90">
        <v>128.21</v>
      </c>
      <c r="AK82" s="44">
        <v>-0.5</v>
      </c>
      <c r="AL82" s="44">
        <v>-0.2</v>
      </c>
      <c r="AM82" s="44">
        <v>-0.2</v>
      </c>
      <c r="AN82" s="44">
        <v>35.76</v>
      </c>
      <c r="AO82" s="87" t="s">
        <v>12</v>
      </c>
      <c r="AP82" s="87" t="s">
        <v>12</v>
      </c>
      <c r="AQ82" s="56" t="s">
        <v>11</v>
      </c>
      <c r="AR82" s="218" t="s">
        <v>164</v>
      </c>
    </row>
    <row r="83" spans="3:44" ht="24" customHeight="1">
      <c r="C83" s="218" t="s">
        <v>165</v>
      </c>
      <c r="D83" s="85">
        <v>8.8</v>
      </c>
      <c r="E83" s="86">
        <v>9.3</v>
      </c>
      <c r="F83" s="86">
        <v>10.6</v>
      </c>
      <c r="G83" s="44">
        <v>6.5</v>
      </c>
      <c r="H83" s="44">
        <v>11.5</v>
      </c>
      <c r="I83" s="87">
        <v>5.5</v>
      </c>
      <c r="J83" s="44">
        <v>24.6</v>
      </c>
      <c r="K83" s="44">
        <v>24.8</v>
      </c>
      <c r="L83" s="44">
        <v>25.6</v>
      </c>
      <c r="M83" s="87" t="s">
        <v>12</v>
      </c>
      <c r="N83" s="87" t="s">
        <v>12</v>
      </c>
      <c r="O83" s="87" t="s">
        <v>12</v>
      </c>
      <c r="P83" s="87" t="s">
        <v>12</v>
      </c>
      <c r="Q83" s="87">
        <v>-14.7</v>
      </c>
      <c r="R83" s="237">
        <v>100.5</v>
      </c>
      <c r="S83" s="44">
        <v>4</v>
      </c>
      <c r="T83" s="237">
        <v>87.5</v>
      </c>
      <c r="U83" s="44">
        <v>2.5</v>
      </c>
      <c r="V83" s="44">
        <v>2.2</v>
      </c>
      <c r="W83" s="44">
        <v>2.3</v>
      </c>
      <c r="X83" s="120">
        <v>61719.415</v>
      </c>
      <c r="Y83" s="87">
        <f>(X83/X82)*100-100</f>
        <v>10.094706426168699</v>
      </c>
      <c r="Z83" s="121">
        <v>50385.781</v>
      </c>
      <c r="AA83" s="87">
        <f>(Z83/Z82)*100-100</f>
        <v>12.329902313848677</v>
      </c>
      <c r="AB83" s="121">
        <f>SUM(AB106:AB109)</f>
        <v>18209.7</v>
      </c>
      <c r="AC83" s="44">
        <v>5.8</v>
      </c>
      <c r="AD83" s="87"/>
      <c r="AE83" s="87">
        <v>4.4</v>
      </c>
      <c r="AF83" s="235"/>
      <c r="AG83" s="89">
        <v>1.32</v>
      </c>
      <c r="AH83" s="53">
        <v>11668.95</v>
      </c>
      <c r="AI83" s="90">
        <v>106.97</v>
      </c>
      <c r="AJ83" s="90">
        <v>139.22</v>
      </c>
      <c r="AK83" s="44">
        <v>1.5</v>
      </c>
      <c r="AL83" s="44">
        <v>-0.1</v>
      </c>
      <c r="AM83" s="44">
        <v>-0.2</v>
      </c>
      <c r="AN83" s="87">
        <v>55.4</v>
      </c>
      <c r="AO83" s="87" t="s">
        <v>12</v>
      </c>
      <c r="AP83" s="87" t="s">
        <v>12</v>
      </c>
      <c r="AQ83" s="56" t="s">
        <v>11</v>
      </c>
      <c r="AR83" s="218" t="s">
        <v>165</v>
      </c>
    </row>
    <row r="84" spans="3:44" ht="24" customHeight="1">
      <c r="C84" s="219" t="s">
        <v>166</v>
      </c>
      <c r="D84" s="182">
        <v>10.4</v>
      </c>
      <c r="E84" s="183">
        <v>12.6</v>
      </c>
      <c r="F84" s="183">
        <v>4.5</v>
      </c>
      <c r="G84" s="173">
        <v>5.6</v>
      </c>
      <c r="H84" s="173">
        <v>3.6</v>
      </c>
      <c r="I84" s="180">
        <v>8.9</v>
      </c>
      <c r="J84" s="173">
        <v>8.4</v>
      </c>
      <c r="K84" s="173">
        <v>13.9</v>
      </c>
      <c r="L84" s="173">
        <v>2.1</v>
      </c>
      <c r="M84" s="180" t="s">
        <v>12</v>
      </c>
      <c r="N84" s="180" t="s">
        <v>12</v>
      </c>
      <c r="O84" s="180" t="s">
        <v>12</v>
      </c>
      <c r="P84" s="180" t="s">
        <v>12</v>
      </c>
      <c r="Q84" s="180">
        <v>-0.1</v>
      </c>
      <c r="R84" s="290">
        <v>102.1</v>
      </c>
      <c r="S84" s="173">
        <v>1.6</v>
      </c>
      <c r="T84" s="238">
        <v>90.2</v>
      </c>
      <c r="U84" s="173">
        <v>3.2</v>
      </c>
      <c r="V84" s="173">
        <v>2.3</v>
      </c>
      <c r="W84" s="173">
        <v>2</v>
      </c>
      <c r="X84" s="185">
        <v>68296.258</v>
      </c>
      <c r="Y84" s="180">
        <f>(X84/X83)*100-100</f>
        <v>10.656035868130004</v>
      </c>
      <c r="Z84" s="186">
        <v>60408.306</v>
      </c>
      <c r="AA84" s="180">
        <f>(Z84/Z83)*100-100</f>
        <v>19.89157417248329</v>
      </c>
      <c r="AB84" s="309">
        <f>SUM(AB141:AB152)</f>
        <v>18710.2</v>
      </c>
      <c r="AC84" s="173">
        <f>(AB84/AB83)*100-100</f>
        <v>2.748535121391342</v>
      </c>
      <c r="AD84" s="180"/>
      <c r="AE84" s="180"/>
      <c r="AF84" s="278"/>
      <c r="AG84" s="187">
        <v>1.77</v>
      </c>
      <c r="AH84" s="177">
        <v>17060</v>
      </c>
      <c r="AI84" s="188" t="s">
        <v>228</v>
      </c>
      <c r="AJ84" s="188">
        <v>142.51</v>
      </c>
      <c r="AK84" s="173">
        <v>2.1</v>
      </c>
      <c r="AL84" s="173">
        <v>-0.1</v>
      </c>
      <c r="AM84" s="173">
        <v>0.1</v>
      </c>
      <c r="AN84" s="180">
        <v>66.6</v>
      </c>
      <c r="AO84" s="180" t="s">
        <v>12</v>
      </c>
      <c r="AP84" s="180" t="s">
        <v>12</v>
      </c>
      <c r="AQ84" s="179" t="s">
        <v>11</v>
      </c>
      <c r="AR84" s="219" t="s">
        <v>166</v>
      </c>
    </row>
    <row r="85" spans="3:44" ht="24" customHeight="1">
      <c r="C85" s="218"/>
      <c r="D85" s="85"/>
      <c r="E85" s="86"/>
      <c r="F85" s="86"/>
      <c r="G85" s="44"/>
      <c r="H85" s="44"/>
      <c r="I85" s="297" t="s">
        <v>237</v>
      </c>
      <c r="J85" s="44"/>
      <c r="K85" s="44"/>
      <c r="L85" s="44"/>
      <c r="M85" s="94"/>
      <c r="N85" s="94"/>
      <c r="O85" s="94"/>
      <c r="P85" s="94"/>
      <c r="Q85" s="94"/>
      <c r="R85" s="239"/>
      <c r="S85" s="44"/>
      <c r="T85" s="239"/>
      <c r="U85" s="44"/>
      <c r="V85" s="60"/>
      <c r="W85" s="44"/>
      <c r="X85" s="120"/>
      <c r="Y85" s="87"/>
      <c r="Z85" s="121"/>
      <c r="AA85" s="87"/>
      <c r="AB85" s="121"/>
      <c r="AC85" s="44"/>
      <c r="AD85" s="44"/>
      <c r="AE85" s="44"/>
      <c r="AF85" s="44"/>
      <c r="AG85" s="89"/>
      <c r="AH85" s="53"/>
      <c r="AI85" s="90"/>
      <c r="AJ85" s="90"/>
      <c r="AK85" s="44"/>
      <c r="AL85" s="44"/>
      <c r="AM85" s="44"/>
      <c r="AN85" s="44"/>
      <c r="AO85" s="44"/>
      <c r="AP85" s="44"/>
      <c r="AQ85" s="56"/>
      <c r="AR85" s="218"/>
    </row>
    <row r="86" spans="3:44" ht="24" customHeight="1" hidden="1">
      <c r="C86" s="220" t="s">
        <v>32</v>
      </c>
      <c r="D86" s="85">
        <v>8.272820502475525</v>
      </c>
      <c r="E86" s="86">
        <v>4.852976750612342</v>
      </c>
      <c r="F86" s="86">
        <v>10.549128008374396</v>
      </c>
      <c r="G86" s="44">
        <v>12.220890754828886</v>
      </c>
      <c r="H86" s="44">
        <v>11.6</v>
      </c>
      <c r="I86" s="87" t="s">
        <v>12</v>
      </c>
      <c r="J86" s="44">
        <v>21.891530938584737</v>
      </c>
      <c r="K86" s="44">
        <v>17.293398237101883</v>
      </c>
      <c r="L86" s="44">
        <v>26.443893576408357</v>
      </c>
      <c r="M86" s="87" t="s">
        <v>12</v>
      </c>
      <c r="N86" s="87" t="s">
        <v>12</v>
      </c>
      <c r="O86" s="87" t="s">
        <v>12</v>
      </c>
      <c r="P86" s="87" t="s">
        <v>12</v>
      </c>
      <c r="Q86" s="87">
        <v>-1.8</v>
      </c>
      <c r="R86" s="237">
        <v>97.8</v>
      </c>
      <c r="S86" s="52">
        <v>2.3</v>
      </c>
      <c r="T86" s="237">
        <v>106.9</v>
      </c>
      <c r="U86" s="44">
        <v>-0.4</v>
      </c>
      <c r="V86" s="95">
        <v>2.7</v>
      </c>
      <c r="W86" s="44">
        <v>2.5</v>
      </c>
      <c r="X86" s="120">
        <v>44731.311</v>
      </c>
      <c r="Y86" s="87">
        <v>7.706106316608242</v>
      </c>
      <c r="Z86" s="121">
        <v>37993.42</v>
      </c>
      <c r="AA86" s="87">
        <v>20.42764034357745</v>
      </c>
      <c r="AB86" s="121">
        <v>7153.3</v>
      </c>
      <c r="AC86" s="44">
        <v>-31.12687989832662</v>
      </c>
      <c r="AD86" s="44">
        <v>3.3</v>
      </c>
      <c r="AE86" s="44">
        <v>8.2</v>
      </c>
      <c r="AF86" s="1"/>
      <c r="AG86" s="89">
        <v>2.76</v>
      </c>
      <c r="AH86" s="53">
        <v>19361.35</v>
      </c>
      <c r="AI86" s="90">
        <v>115.98</v>
      </c>
      <c r="AJ86" s="90">
        <v>145.35</v>
      </c>
      <c r="AK86" s="44">
        <v>-1.6</v>
      </c>
      <c r="AL86" s="44">
        <v>0.1</v>
      </c>
      <c r="AM86" s="44">
        <v>0.2</v>
      </c>
      <c r="AN86" s="44">
        <v>20.41</v>
      </c>
      <c r="AO86" s="43">
        <v>3.7</v>
      </c>
      <c r="AP86" s="44">
        <v>9.6</v>
      </c>
      <c r="AQ86" s="56">
        <v>1.5</v>
      </c>
      <c r="AR86" s="218" t="s">
        <v>218</v>
      </c>
    </row>
    <row r="87" spans="3:44" ht="24" customHeight="1" hidden="1">
      <c r="C87" s="218" t="s">
        <v>125</v>
      </c>
      <c r="D87" s="85">
        <v>7.392940668785883</v>
      </c>
      <c r="E87" s="86">
        <v>4.724256505629398</v>
      </c>
      <c r="F87" s="86">
        <v>16.313481290354332</v>
      </c>
      <c r="G87" s="44">
        <v>-0.756763618277617</v>
      </c>
      <c r="H87" s="44">
        <v>6.3</v>
      </c>
      <c r="I87" s="87" t="s">
        <v>12</v>
      </c>
      <c r="J87" s="44">
        <v>4.779732086052007</v>
      </c>
      <c r="K87" s="44">
        <v>2.042779462222029</v>
      </c>
      <c r="L87" s="44">
        <v>11.82372900345814</v>
      </c>
      <c r="M87" s="87" t="s">
        <v>12</v>
      </c>
      <c r="N87" s="87" t="s">
        <v>12</v>
      </c>
      <c r="O87" s="87" t="s">
        <v>12</v>
      </c>
      <c r="P87" s="87" t="s">
        <v>12</v>
      </c>
      <c r="Q87" s="87">
        <v>11</v>
      </c>
      <c r="R87" s="237">
        <v>101.3</v>
      </c>
      <c r="S87" s="52">
        <v>3.6</v>
      </c>
      <c r="T87" s="237">
        <v>113.3</v>
      </c>
      <c r="U87" s="44">
        <v>6</v>
      </c>
      <c r="V87" s="95">
        <v>1</v>
      </c>
      <c r="W87" s="44">
        <v>0.7</v>
      </c>
      <c r="X87" s="120">
        <v>50937.991859</v>
      </c>
      <c r="Y87" s="87">
        <v>13.875472204283312</v>
      </c>
      <c r="Z87" s="121">
        <v>40956.182573000006</v>
      </c>
      <c r="AA87" s="87">
        <v>7.7980907766479675</v>
      </c>
      <c r="AB87" s="121">
        <v>11733.7</v>
      </c>
      <c r="AC87" s="44">
        <v>64.03198523758263</v>
      </c>
      <c r="AD87" s="44">
        <v>3.1</v>
      </c>
      <c r="AE87" s="44">
        <v>7.7</v>
      </c>
      <c r="AF87" s="24"/>
      <c r="AG87" s="89">
        <v>1.91</v>
      </c>
      <c r="AH87" s="53">
        <v>15258.74</v>
      </c>
      <c r="AI87" s="90">
        <v>129.92</v>
      </c>
      <c r="AJ87" s="90">
        <v>143.49</v>
      </c>
      <c r="AK87" s="44">
        <v>0.7</v>
      </c>
      <c r="AL87" s="44">
        <v>1.8</v>
      </c>
      <c r="AM87" s="44">
        <v>1.7</v>
      </c>
      <c r="AN87" s="44" t="s">
        <v>11</v>
      </c>
      <c r="AO87" s="43">
        <v>4.5</v>
      </c>
      <c r="AP87" s="44">
        <v>8.8</v>
      </c>
      <c r="AQ87" s="56">
        <v>2.6</v>
      </c>
      <c r="AR87" s="218" t="s">
        <v>125</v>
      </c>
    </row>
    <row r="88" spans="3:44" ht="24" customHeight="1" hidden="1">
      <c r="C88" s="220" t="s">
        <v>108</v>
      </c>
      <c r="D88" s="85">
        <v>-11.609100971424354</v>
      </c>
      <c r="E88" s="86">
        <v>-4.704058354043099</v>
      </c>
      <c r="F88" s="86">
        <v>-26.741441791019355</v>
      </c>
      <c r="G88" s="44">
        <v>-16.057615918350663</v>
      </c>
      <c r="H88" s="44">
        <v>-6.8</v>
      </c>
      <c r="I88" s="87" t="s">
        <v>12</v>
      </c>
      <c r="J88" s="44">
        <v>-26.429528112212097</v>
      </c>
      <c r="K88" s="44">
        <v>-26.140626278717534</v>
      </c>
      <c r="L88" s="44">
        <v>-26.548889287957735</v>
      </c>
      <c r="M88" s="87" t="s">
        <v>12</v>
      </c>
      <c r="N88" s="87" t="s">
        <v>12</v>
      </c>
      <c r="O88" s="87" t="s">
        <v>12</v>
      </c>
      <c r="P88" s="87" t="s">
        <v>12</v>
      </c>
      <c r="Q88" s="87">
        <v>15.3</v>
      </c>
      <c r="R88" s="237">
        <v>94.4</v>
      </c>
      <c r="S88" s="52">
        <v>-6.8</v>
      </c>
      <c r="T88" s="237">
        <v>104.2</v>
      </c>
      <c r="U88" s="44">
        <v>-8</v>
      </c>
      <c r="V88" s="96">
        <v>-1.4</v>
      </c>
      <c r="W88" s="44">
        <v>-3</v>
      </c>
      <c r="X88" s="120">
        <v>50645.003938</v>
      </c>
      <c r="Y88" s="87">
        <v>-0.5751854564879864</v>
      </c>
      <c r="Z88" s="121">
        <v>36653.647183</v>
      </c>
      <c r="AA88" s="87">
        <v>-10.505215866569586</v>
      </c>
      <c r="AB88" s="121">
        <v>15527.7</v>
      </c>
      <c r="AC88" s="44">
        <v>32.33421682845139</v>
      </c>
      <c r="AD88" s="44">
        <v>4</v>
      </c>
      <c r="AE88" s="44">
        <v>8.6</v>
      </c>
      <c r="AF88" s="24"/>
      <c r="AG88" s="89">
        <v>1.97</v>
      </c>
      <c r="AH88" s="53">
        <v>13842.17</v>
      </c>
      <c r="AI88" s="90">
        <v>115.2</v>
      </c>
      <c r="AJ88" s="90">
        <v>132.8</v>
      </c>
      <c r="AK88" s="44">
        <v>-1.5</v>
      </c>
      <c r="AL88" s="44">
        <v>0.6</v>
      </c>
      <c r="AM88" s="44">
        <v>0.3</v>
      </c>
      <c r="AN88" s="44" t="s">
        <v>11</v>
      </c>
      <c r="AO88" s="43">
        <v>4.2</v>
      </c>
      <c r="AP88" s="44">
        <v>7.8</v>
      </c>
      <c r="AQ88" s="56">
        <v>2.9</v>
      </c>
      <c r="AR88" s="220" t="s">
        <v>108</v>
      </c>
    </row>
    <row r="89" spans="3:44" ht="24" customHeight="1" hidden="1">
      <c r="C89" s="218" t="s">
        <v>109</v>
      </c>
      <c r="D89" s="85">
        <v>-8.7</v>
      </c>
      <c r="E89" s="86">
        <v>-11.808487750322627</v>
      </c>
      <c r="F89" s="86">
        <v>0.425022220943589</v>
      </c>
      <c r="G89" s="44">
        <v>-7.110899144864717</v>
      </c>
      <c r="H89" s="44">
        <v>-5.3</v>
      </c>
      <c r="I89" s="87" t="s">
        <v>12</v>
      </c>
      <c r="J89" s="44">
        <v>17.657915269048033</v>
      </c>
      <c r="K89" s="44">
        <v>27.168668131862134</v>
      </c>
      <c r="L89" s="44">
        <v>2.563318176817873</v>
      </c>
      <c r="M89" s="87" t="s">
        <v>12</v>
      </c>
      <c r="N89" s="87" t="s">
        <v>12</v>
      </c>
      <c r="O89" s="87" t="s">
        <v>12</v>
      </c>
      <c r="P89" s="87" t="s">
        <v>12</v>
      </c>
      <c r="Q89" s="87">
        <v>-19.1</v>
      </c>
      <c r="R89" s="240">
        <v>94.6</v>
      </c>
      <c r="S89" s="44">
        <v>0.2</v>
      </c>
      <c r="T89" s="240">
        <v>97</v>
      </c>
      <c r="U89" s="44">
        <v>-6.9</v>
      </c>
      <c r="V89" s="97">
        <v>0.1</v>
      </c>
      <c r="W89" s="44">
        <v>0.4</v>
      </c>
      <c r="X89" s="120">
        <v>47547.55624099999</v>
      </c>
      <c r="Y89" s="87">
        <v>-6.115998531250838</v>
      </c>
      <c r="Z89" s="121">
        <v>35268.00806300001</v>
      </c>
      <c r="AA89" s="87">
        <v>-3.7803580993780486</v>
      </c>
      <c r="AB89" s="121">
        <v>13052.2</v>
      </c>
      <c r="AC89" s="44">
        <v>-15.942476992729127</v>
      </c>
      <c r="AD89" s="44">
        <v>3.6</v>
      </c>
      <c r="AE89" s="44">
        <v>7.3</v>
      </c>
      <c r="AF89" s="169"/>
      <c r="AG89" s="89">
        <v>1.645</v>
      </c>
      <c r="AH89" s="53">
        <v>18934.34</v>
      </c>
      <c r="AI89" s="90">
        <v>102.08</v>
      </c>
      <c r="AJ89" s="90">
        <v>102.92</v>
      </c>
      <c r="AK89" s="44">
        <v>-1.5</v>
      </c>
      <c r="AL89" s="44">
        <v>-0.3</v>
      </c>
      <c r="AM89" s="44">
        <v>0</v>
      </c>
      <c r="AN89" s="44" t="s">
        <v>11</v>
      </c>
      <c r="AO89" s="44">
        <v>4.5</v>
      </c>
      <c r="AP89" s="44">
        <v>7.1</v>
      </c>
      <c r="AQ89" s="56">
        <v>2.9</v>
      </c>
      <c r="AR89" s="218" t="s">
        <v>109</v>
      </c>
    </row>
    <row r="90" spans="3:44" ht="24" customHeight="1" hidden="1">
      <c r="C90" s="218" t="s">
        <v>157</v>
      </c>
      <c r="D90" s="85">
        <v>3.2</v>
      </c>
      <c r="E90" s="86">
        <v>1.8899378234159059</v>
      </c>
      <c r="F90" s="86">
        <v>9.656112000091042</v>
      </c>
      <c r="G90" s="44">
        <v>18.989599362718295</v>
      </c>
      <c r="H90" s="44">
        <v>10</v>
      </c>
      <c r="I90" s="87" t="s">
        <v>12</v>
      </c>
      <c r="J90" s="44">
        <v>33.71233672337445</v>
      </c>
      <c r="K90" s="44">
        <v>29.46529674784918</v>
      </c>
      <c r="L90" s="44">
        <v>37.54264048758594</v>
      </c>
      <c r="M90" s="87" t="s">
        <v>12</v>
      </c>
      <c r="N90" s="87" t="s">
        <v>12</v>
      </c>
      <c r="O90" s="87" t="s">
        <v>12</v>
      </c>
      <c r="P90" s="87" t="s">
        <v>12</v>
      </c>
      <c r="Q90" s="87">
        <v>22.2</v>
      </c>
      <c r="R90" s="240">
        <v>100</v>
      </c>
      <c r="S90" s="44">
        <v>5.7</v>
      </c>
      <c r="T90" s="240">
        <v>99</v>
      </c>
      <c r="U90" s="44">
        <v>2.1</v>
      </c>
      <c r="V90" s="86">
        <v>1.8</v>
      </c>
      <c r="W90" s="44">
        <v>2.1</v>
      </c>
      <c r="X90" s="120">
        <v>51654.19776</v>
      </c>
      <c r="Y90" s="87">
        <v>8.636913952391254</v>
      </c>
      <c r="Z90" s="121">
        <v>40938.422968</v>
      </c>
      <c r="AA90" s="87">
        <v>16.078069662655196</v>
      </c>
      <c r="AB90" s="121">
        <v>12875.4</v>
      </c>
      <c r="AC90" s="44">
        <v>-1.3545609169335506</v>
      </c>
      <c r="AD90" s="44">
        <v>2.1</v>
      </c>
      <c r="AE90" s="44">
        <v>7.6</v>
      </c>
      <c r="AF90" s="24"/>
      <c r="AG90" s="89">
        <v>1.64</v>
      </c>
      <c r="AH90" s="53">
        <v>13785.69</v>
      </c>
      <c r="AI90" s="90">
        <v>114.9</v>
      </c>
      <c r="AJ90" s="90">
        <v>107.87</v>
      </c>
      <c r="AK90" s="44">
        <v>0</v>
      </c>
      <c r="AL90" s="44">
        <v>-0.7</v>
      </c>
      <c r="AM90" s="44">
        <v>-0.4</v>
      </c>
      <c r="AN90" s="44" t="s">
        <v>11</v>
      </c>
      <c r="AO90" s="44">
        <v>3.7</v>
      </c>
      <c r="AP90" s="44">
        <v>8.4</v>
      </c>
      <c r="AQ90" s="56">
        <v>3.8</v>
      </c>
      <c r="AR90" s="218" t="s">
        <v>157</v>
      </c>
    </row>
    <row r="91" spans="3:44" ht="24" customHeight="1">
      <c r="C91" s="218" t="s">
        <v>158</v>
      </c>
      <c r="D91" s="85">
        <v>-0.2</v>
      </c>
      <c r="E91" s="86">
        <v>0.7</v>
      </c>
      <c r="F91" s="86">
        <v>-5.7</v>
      </c>
      <c r="G91" s="44">
        <v>-5.844538481496983</v>
      </c>
      <c r="H91" s="44">
        <v>-7.8</v>
      </c>
      <c r="I91" s="298" t="s">
        <v>238</v>
      </c>
      <c r="J91" s="44">
        <v>-15.526367417959165</v>
      </c>
      <c r="K91" s="44">
        <v>-17.923861919126367</v>
      </c>
      <c r="L91" s="44">
        <v>-10.51320568738808</v>
      </c>
      <c r="M91" s="87" t="s">
        <v>64</v>
      </c>
      <c r="N91" s="87" t="s">
        <v>64</v>
      </c>
      <c r="O91" s="87" t="s">
        <v>64</v>
      </c>
      <c r="P91" s="87" t="s">
        <v>64</v>
      </c>
      <c r="Q91" s="87">
        <v>2.1</v>
      </c>
      <c r="R91" s="240">
        <v>93.2</v>
      </c>
      <c r="S91" s="44">
        <v>-6.8</v>
      </c>
      <c r="T91" s="240">
        <v>98.3</v>
      </c>
      <c r="U91" s="44">
        <v>-0.7</v>
      </c>
      <c r="V91" s="86">
        <v>1.1</v>
      </c>
      <c r="W91" s="44">
        <v>-0.9</v>
      </c>
      <c r="X91" s="120">
        <v>48979.244</v>
      </c>
      <c r="Y91" s="87">
        <f>(X91/X90)*100-100</f>
        <v>-5.178579623728936</v>
      </c>
      <c r="Z91" s="121">
        <v>42415.533</v>
      </c>
      <c r="AA91" s="87">
        <f>(Z91/Z90)*100-100</f>
        <v>3.60812636372097</v>
      </c>
      <c r="AB91" s="121">
        <v>10652.4</v>
      </c>
      <c r="AC91" s="44">
        <v>-17.26548301411995</v>
      </c>
      <c r="AD91" s="44">
        <v>2.8</v>
      </c>
      <c r="AE91" s="44">
        <v>7.4</v>
      </c>
      <c r="AF91" s="235" t="s">
        <v>182</v>
      </c>
      <c r="AG91" s="89">
        <v>1.365</v>
      </c>
      <c r="AH91" s="53">
        <v>10542.62</v>
      </c>
      <c r="AI91" s="90">
        <v>131.47</v>
      </c>
      <c r="AJ91" s="90">
        <v>117.32</v>
      </c>
      <c r="AK91" s="44">
        <v>-2.3</v>
      </c>
      <c r="AL91" s="44">
        <v>-0.7</v>
      </c>
      <c r="AM91" s="44">
        <v>-0.8</v>
      </c>
      <c r="AN91" s="44" t="s">
        <v>11</v>
      </c>
      <c r="AO91" s="44">
        <v>0.8</v>
      </c>
      <c r="AP91" s="44">
        <v>8.3</v>
      </c>
      <c r="AQ91" s="56">
        <v>1.9</v>
      </c>
      <c r="AR91" s="218" t="s">
        <v>158</v>
      </c>
    </row>
    <row r="92" spans="3:44" ht="24" customHeight="1">
      <c r="C92" s="218" t="s">
        <v>159</v>
      </c>
      <c r="D92" s="85">
        <v>-8.8</v>
      </c>
      <c r="E92" s="86">
        <v>-8.1</v>
      </c>
      <c r="F92" s="86">
        <v>-11.3</v>
      </c>
      <c r="G92" s="44">
        <v>-12.01316446489541</v>
      </c>
      <c r="H92" s="44">
        <v>-11.4</v>
      </c>
      <c r="I92" s="87" t="s">
        <v>64</v>
      </c>
      <c r="J92" s="44">
        <v>-0.6998093497556397</v>
      </c>
      <c r="K92" s="44">
        <v>11.008696428315517</v>
      </c>
      <c r="L92" s="44">
        <v>-17.393744347968422</v>
      </c>
      <c r="M92" s="87" t="s">
        <v>64</v>
      </c>
      <c r="N92" s="87" t="s">
        <v>64</v>
      </c>
      <c r="O92" s="87" t="s">
        <v>64</v>
      </c>
      <c r="P92" s="87" t="s">
        <v>64</v>
      </c>
      <c r="Q92" s="87">
        <v>-0.4</v>
      </c>
      <c r="R92" s="240">
        <v>92</v>
      </c>
      <c r="S92" s="44">
        <v>-1.3</v>
      </c>
      <c r="T92" s="240">
        <v>90.4</v>
      </c>
      <c r="U92" s="44">
        <v>-8</v>
      </c>
      <c r="V92" s="86">
        <v>-0.1</v>
      </c>
      <c r="W92" s="44">
        <v>-0.4</v>
      </c>
      <c r="X92" s="120">
        <v>52108.956</v>
      </c>
      <c r="Y92" s="87">
        <f>(X92/X91)*100-100</f>
        <v>6.389874045422175</v>
      </c>
      <c r="Z92" s="121">
        <v>42227.506</v>
      </c>
      <c r="AA92" s="87">
        <f>(Z92/Z91)*100-100</f>
        <v>-0.44329750612823204</v>
      </c>
      <c r="AB92" s="121">
        <v>14139.7</v>
      </c>
      <c r="AC92" s="44">
        <v>32.73722353648003</v>
      </c>
      <c r="AD92" s="44">
        <v>3.3</v>
      </c>
      <c r="AE92" s="44">
        <v>25.7</v>
      </c>
      <c r="AF92" s="233" t="s">
        <v>178</v>
      </c>
      <c r="AG92" s="89">
        <v>0.9</v>
      </c>
      <c r="AH92" s="53">
        <v>8578.95</v>
      </c>
      <c r="AI92" s="90">
        <v>119.37</v>
      </c>
      <c r="AJ92" s="90">
        <v>125.72</v>
      </c>
      <c r="AK92" s="44">
        <v>-2</v>
      </c>
      <c r="AL92" s="44">
        <v>-0.9</v>
      </c>
      <c r="AM92" s="44">
        <v>-0.9</v>
      </c>
      <c r="AN92" s="44" t="s">
        <v>11</v>
      </c>
      <c r="AO92" s="44">
        <v>1.6</v>
      </c>
      <c r="AP92" s="44">
        <v>9.1</v>
      </c>
      <c r="AQ92" s="56">
        <v>0.9</v>
      </c>
      <c r="AR92" s="218" t="s">
        <v>159</v>
      </c>
    </row>
    <row r="93" spans="3:44" ht="24" customHeight="1">
      <c r="C93" s="218" t="s">
        <v>160</v>
      </c>
      <c r="D93" s="85">
        <v>2.7</v>
      </c>
      <c r="E93" s="86">
        <v>1.7</v>
      </c>
      <c r="F93" s="86">
        <v>8</v>
      </c>
      <c r="G93" s="44">
        <v>10.683191940349616</v>
      </c>
      <c r="H93" s="44">
        <v>2.3</v>
      </c>
      <c r="I93" s="87" t="s">
        <v>64</v>
      </c>
      <c r="J93" s="44">
        <v>12.564678281716567</v>
      </c>
      <c r="K93" s="44">
        <v>12.819431979525106</v>
      </c>
      <c r="L93" s="44">
        <v>9.716510888912083</v>
      </c>
      <c r="M93" s="87" t="s">
        <v>64</v>
      </c>
      <c r="N93" s="87" t="s">
        <v>64</v>
      </c>
      <c r="O93" s="87" t="s">
        <v>64</v>
      </c>
      <c r="P93" s="87" t="s">
        <v>64</v>
      </c>
      <c r="Q93" s="87">
        <v>-14.8</v>
      </c>
      <c r="R93" s="240">
        <v>95</v>
      </c>
      <c r="S93" s="44">
        <v>3.3</v>
      </c>
      <c r="T93" s="240">
        <v>88.2</v>
      </c>
      <c r="U93" s="44">
        <v>-2.4</v>
      </c>
      <c r="V93" s="86">
        <v>0.9</v>
      </c>
      <c r="W93" s="44">
        <v>0.9</v>
      </c>
      <c r="X93" s="120">
        <v>54548.35</v>
      </c>
      <c r="Y93" s="87">
        <f>(X93/X92)*100-100</f>
        <v>4.681333473654689</v>
      </c>
      <c r="Z93" s="121">
        <v>44362.023</v>
      </c>
      <c r="AA93" s="87">
        <f>(Z93/Z92)*100-100</f>
        <v>5.054802431382058</v>
      </c>
      <c r="AB93" s="121">
        <v>15766.8</v>
      </c>
      <c r="AC93" s="44">
        <v>11.5</v>
      </c>
      <c r="AD93" s="44">
        <v>1.7</v>
      </c>
      <c r="AE93" s="44">
        <v>16.4</v>
      </c>
      <c r="AG93" s="89">
        <v>1.36</v>
      </c>
      <c r="AH93" s="53">
        <v>10676.64</v>
      </c>
      <c r="AI93" s="90">
        <v>106.97</v>
      </c>
      <c r="AJ93" s="90">
        <v>134.91</v>
      </c>
      <c r="AK93" s="44">
        <v>-0.8</v>
      </c>
      <c r="AL93" s="44">
        <v>-0.3</v>
      </c>
      <c r="AM93" s="44">
        <v>-0.3</v>
      </c>
      <c r="AN93" s="44" t="s">
        <v>11</v>
      </c>
      <c r="AO93" s="44">
        <v>2.7</v>
      </c>
      <c r="AP93" s="44">
        <v>10</v>
      </c>
      <c r="AQ93" s="56">
        <v>0.7</v>
      </c>
      <c r="AR93" s="218" t="s">
        <v>160</v>
      </c>
    </row>
    <row r="94" spans="3:44" ht="24" customHeight="1">
      <c r="C94" s="218" t="s">
        <v>161</v>
      </c>
      <c r="D94" s="85">
        <v>9.6</v>
      </c>
      <c r="E94" s="86">
        <v>6.2</v>
      </c>
      <c r="F94" s="86">
        <v>18.8</v>
      </c>
      <c r="G94" s="44">
        <v>4.429546763553759</v>
      </c>
      <c r="H94" s="44">
        <v>14.2</v>
      </c>
      <c r="I94" s="87" t="s">
        <v>64</v>
      </c>
      <c r="J94" s="44">
        <v>27.7</v>
      </c>
      <c r="K94" s="44">
        <v>28.2</v>
      </c>
      <c r="L94" s="44">
        <v>29.6</v>
      </c>
      <c r="M94" s="87" t="s">
        <v>64</v>
      </c>
      <c r="N94" s="87" t="s">
        <v>64</v>
      </c>
      <c r="O94" s="87" t="s">
        <v>64</v>
      </c>
      <c r="P94" s="87" t="s">
        <v>64</v>
      </c>
      <c r="Q94" s="87">
        <v>-15.8</v>
      </c>
      <c r="R94" s="240">
        <v>100.2</v>
      </c>
      <c r="S94" s="44">
        <v>5.5</v>
      </c>
      <c r="T94" s="240">
        <v>87.9</v>
      </c>
      <c r="U94" s="44">
        <v>-0.3</v>
      </c>
      <c r="V94" s="86">
        <v>2.4</v>
      </c>
      <c r="W94" s="44">
        <v>2.4</v>
      </c>
      <c r="X94" s="120">
        <v>61169.979</v>
      </c>
      <c r="Y94" s="87">
        <f>(X94/X93)*100-100</f>
        <v>12.139008787616874</v>
      </c>
      <c r="Z94" s="121">
        <v>49216.636</v>
      </c>
      <c r="AA94" s="87">
        <f>(Z94/Z93)*100-100</f>
        <v>10.94317317314406</v>
      </c>
      <c r="AB94" s="121">
        <v>18618.4</v>
      </c>
      <c r="AC94" s="44">
        <f>+AB94/AB93*100-100</f>
        <v>18.086104980084755</v>
      </c>
      <c r="AD94" s="44">
        <v>1.9</v>
      </c>
      <c r="AE94" s="44">
        <v>7.1</v>
      </c>
      <c r="AF94" s="235" t="s">
        <v>181</v>
      </c>
      <c r="AG94" s="89">
        <v>1.435</v>
      </c>
      <c r="AH94" s="53">
        <v>11488.76</v>
      </c>
      <c r="AI94" s="90">
        <v>103.78</v>
      </c>
      <c r="AJ94" s="90">
        <v>140.96</v>
      </c>
      <c r="AK94" s="44">
        <v>1.3</v>
      </c>
      <c r="AL94" s="44">
        <v>0</v>
      </c>
      <c r="AM94" s="44">
        <v>-0.1</v>
      </c>
      <c r="AN94" s="44" t="s">
        <v>11</v>
      </c>
      <c r="AO94" s="44">
        <v>4.2</v>
      </c>
      <c r="AP94" s="44">
        <v>10.1</v>
      </c>
      <c r="AQ94" s="56">
        <v>2.1</v>
      </c>
      <c r="AR94" s="218" t="s">
        <v>161</v>
      </c>
    </row>
    <row r="95" spans="3:44" ht="24" customHeight="1">
      <c r="C95" s="219" t="s">
        <v>175</v>
      </c>
      <c r="D95" s="182"/>
      <c r="E95" s="183"/>
      <c r="F95" s="183"/>
      <c r="G95" s="173">
        <v>7.10936469989818</v>
      </c>
      <c r="H95" s="173">
        <v>4.1</v>
      </c>
      <c r="I95" s="180"/>
      <c r="J95" s="173"/>
      <c r="K95" s="173"/>
      <c r="L95" s="173"/>
      <c r="M95" s="180"/>
      <c r="N95" s="180"/>
      <c r="O95" s="180"/>
      <c r="P95" s="180"/>
      <c r="Q95" s="180">
        <v>-5</v>
      </c>
      <c r="R95" s="241">
        <v>101.3</v>
      </c>
      <c r="S95" s="173">
        <v>1.1</v>
      </c>
      <c r="T95" s="241">
        <v>92.6</v>
      </c>
      <c r="U95" s="173">
        <v>5.3</v>
      </c>
      <c r="V95" s="183">
        <v>2.2</v>
      </c>
      <c r="W95" s="173">
        <v>1.9</v>
      </c>
      <c r="X95" s="185">
        <v>65656.544</v>
      </c>
      <c r="Y95" s="173">
        <f>(X95/X94)*100-100</f>
        <v>7.334586464383122</v>
      </c>
      <c r="Z95" s="186">
        <v>56949.392</v>
      </c>
      <c r="AA95" s="173">
        <f>(Z95/Z94)*100-100</f>
        <v>15.71167115119367</v>
      </c>
      <c r="AB95" s="186">
        <v>18047.9</v>
      </c>
      <c r="AC95" s="173">
        <f>+AB95/AB94*100-100</f>
        <v>-3.0641730760967647</v>
      </c>
      <c r="AD95" s="173">
        <v>1.8</v>
      </c>
      <c r="AE95" s="173">
        <v>2</v>
      </c>
      <c r="AF95" s="278" t="s">
        <v>179</v>
      </c>
      <c r="AG95" s="187">
        <v>1.47</v>
      </c>
      <c r="AH95" s="177">
        <v>16111.43</v>
      </c>
      <c r="AI95" s="188">
        <v>117.48</v>
      </c>
      <c r="AJ95" s="188">
        <v>139.7</v>
      </c>
      <c r="AK95" s="173">
        <v>1.7</v>
      </c>
      <c r="AL95" s="173">
        <v>-0.3</v>
      </c>
      <c r="AM95" s="173">
        <v>-0.1</v>
      </c>
      <c r="AN95" s="173" t="s">
        <v>11</v>
      </c>
      <c r="AO95" s="173">
        <v>3.5</v>
      </c>
      <c r="AP95" s="173">
        <v>9.9</v>
      </c>
      <c r="AQ95" s="179">
        <v>1.3</v>
      </c>
      <c r="AR95" s="219" t="s">
        <v>175</v>
      </c>
    </row>
    <row r="96" spans="3:44" ht="24" customHeight="1">
      <c r="C96" s="218"/>
      <c r="D96" s="85"/>
      <c r="E96" s="86"/>
      <c r="F96" s="86"/>
      <c r="G96" s="44"/>
      <c r="H96" s="44"/>
      <c r="I96" s="44"/>
      <c r="J96" s="44"/>
      <c r="K96" s="44"/>
      <c r="L96" s="44"/>
      <c r="M96" s="94"/>
      <c r="N96" s="94"/>
      <c r="O96" s="94"/>
      <c r="P96" s="94"/>
      <c r="Q96" s="94"/>
      <c r="R96" s="237"/>
      <c r="S96" s="44"/>
      <c r="T96" s="44"/>
      <c r="U96" s="44"/>
      <c r="V96" s="86"/>
      <c r="W96" s="60"/>
      <c r="X96" s="121"/>
      <c r="Y96" s="87"/>
      <c r="Z96" s="121"/>
      <c r="AA96" s="87"/>
      <c r="AB96" s="121"/>
      <c r="AC96" s="44"/>
      <c r="AD96" s="44"/>
      <c r="AE96" s="44"/>
      <c r="AG96" s="89"/>
      <c r="AH96" s="53"/>
      <c r="AI96" s="90"/>
      <c r="AJ96" s="90"/>
      <c r="AK96" s="44"/>
      <c r="AL96" s="44"/>
      <c r="AM96" s="44"/>
      <c r="AN96" s="44"/>
      <c r="AO96" s="44"/>
      <c r="AP96" s="44"/>
      <c r="AQ96" s="56"/>
      <c r="AR96" s="218"/>
    </row>
    <row r="97" spans="3:44" ht="24" customHeight="1" hidden="1">
      <c r="C97" s="220" t="s">
        <v>54</v>
      </c>
      <c r="D97" s="85">
        <v>-11.362040976915608</v>
      </c>
      <c r="E97" s="86">
        <v>-11.080268283470303</v>
      </c>
      <c r="F97" s="86">
        <v>-17.13787135052638</v>
      </c>
      <c r="G97" s="44">
        <v>-5.1622047857323565</v>
      </c>
      <c r="H97" s="44">
        <v>-1.4</v>
      </c>
      <c r="I97" s="87" t="s">
        <v>11</v>
      </c>
      <c r="J97" s="44">
        <v>-14.54999060228647</v>
      </c>
      <c r="K97" s="44">
        <v>-19.972532152058747</v>
      </c>
      <c r="L97" s="44">
        <v>-13.585494307370723</v>
      </c>
      <c r="M97" s="94">
        <v>-38</v>
      </c>
      <c r="N97" s="94">
        <v>-22</v>
      </c>
      <c r="O97" s="94">
        <v>-51</v>
      </c>
      <c r="P97" s="94">
        <v>-42</v>
      </c>
      <c r="Q97" s="44">
        <v>8.8</v>
      </c>
      <c r="R97" s="237">
        <v>89.2</v>
      </c>
      <c r="S97" s="44">
        <v>0.8</v>
      </c>
      <c r="T97" s="237">
        <v>96.2</v>
      </c>
      <c r="U97" s="44">
        <v>-4.2</v>
      </c>
      <c r="V97" s="44">
        <v>0</v>
      </c>
      <c r="W97" s="44">
        <v>0.19900497512437276</v>
      </c>
      <c r="X97" s="121">
        <v>12354.19</v>
      </c>
      <c r="Y97" s="87">
        <v>-3.0332223446824713</v>
      </c>
      <c r="Z97" s="121">
        <v>10148.995</v>
      </c>
      <c r="AA97" s="87">
        <v>-8.199226861449503</v>
      </c>
      <c r="AB97" s="121">
        <v>4291.5</v>
      </c>
      <c r="AC97" s="44">
        <v>41.57292250849471</v>
      </c>
      <c r="AD97" s="44">
        <v>3.6</v>
      </c>
      <c r="AE97" s="44">
        <v>27.8</v>
      </c>
      <c r="AF97" s="275"/>
      <c r="AG97" s="89">
        <v>1.4</v>
      </c>
      <c r="AH97" s="53">
        <v>11025</v>
      </c>
      <c r="AI97" s="98">
        <v>132.71</v>
      </c>
      <c r="AJ97" s="99">
        <v>116.11</v>
      </c>
      <c r="AK97" s="44">
        <v>-2.7</v>
      </c>
      <c r="AL97" s="44">
        <v>-1.4</v>
      </c>
      <c r="AM97" s="44">
        <v>-0.8</v>
      </c>
      <c r="AN97" s="44">
        <v>26.31</v>
      </c>
      <c r="AO97" s="44">
        <v>2.7</v>
      </c>
      <c r="AP97" s="44">
        <v>7.6</v>
      </c>
      <c r="AQ97" s="56">
        <v>1.1</v>
      </c>
      <c r="AR97" s="218" t="s">
        <v>288</v>
      </c>
    </row>
    <row r="98" spans="3:44" ht="24" customHeight="1" hidden="1">
      <c r="C98" s="220" t="s">
        <v>86</v>
      </c>
      <c r="D98" s="85">
        <v>-10.086269879164618</v>
      </c>
      <c r="E98" s="86">
        <v>-3.9141964680338788</v>
      </c>
      <c r="F98" s="86">
        <v>-22.217813804455318</v>
      </c>
      <c r="G98" s="44">
        <v>1.433063352551983</v>
      </c>
      <c r="H98" s="44">
        <v>-1.2</v>
      </c>
      <c r="I98" s="87" t="s">
        <v>11</v>
      </c>
      <c r="J98" s="44">
        <v>-16.775379659542082</v>
      </c>
      <c r="K98" s="44">
        <v>-3.936827704418647</v>
      </c>
      <c r="L98" s="44">
        <v>-31.51531140562625</v>
      </c>
      <c r="M98" s="94">
        <v>-18</v>
      </c>
      <c r="N98" s="94">
        <v>-16</v>
      </c>
      <c r="O98" s="94">
        <v>-41</v>
      </c>
      <c r="P98" s="94">
        <v>-37</v>
      </c>
      <c r="Q98" s="44">
        <v>0.7</v>
      </c>
      <c r="R98" s="237">
        <v>91.8</v>
      </c>
      <c r="S98" s="44">
        <v>2.9</v>
      </c>
      <c r="T98" s="237">
        <v>92.7</v>
      </c>
      <c r="U98" s="44">
        <v>-3.6</v>
      </c>
      <c r="V98" s="44">
        <v>0</v>
      </c>
      <c r="W98" s="44">
        <v>0.4</v>
      </c>
      <c r="X98" s="121">
        <v>12983.471</v>
      </c>
      <c r="Y98" s="87">
        <v>5.694515912988635</v>
      </c>
      <c r="Z98" s="121">
        <v>10318.156</v>
      </c>
      <c r="AA98" s="87">
        <v>-4.355813981081312</v>
      </c>
      <c r="AB98" s="121">
        <v>3577.9</v>
      </c>
      <c r="AC98" s="44">
        <v>63.66588902611957</v>
      </c>
      <c r="AD98" s="44">
        <v>3.5</v>
      </c>
      <c r="AE98" s="44">
        <v>31.2</v>
      </c>
      <c r="AF98" s="275"/>
      <c r="AG98" s="89">
        <v>1.32</v>
      </c>
      <c r="AH98" s="53">
        <v>10622</v>
      </c>
      <c r="AI98" s="90">
        <v>119.22</v>
      </c>
      <c r="AJ98" s="90">
        <v>117.73</v>
      </c>
      <c r="AK98" s="44">
        <v>-2.2</v>
      </c>
      <c r="AL98" s="44">
        <v>-0.9</v>
      </c>
      <c r="AM98" s="44">
        <v>-0.9</v>
      </c>
      <c r="AN98" s="44">
        <v>26.86</v>
      </c>
      <c r="AO98" s="44">
        <v>2.2</v>
      </c>
      <c r="AP98" s="44">
        <v>8</v>
      </c>
      <c r="AQ98" s="56">
        <v>1.7</v>
      </c>
      <c r="AR98" s="218" t="s">
        <v>220</v>
      </c>
    </row>
    <row r="99" spans="3:44" ht="24" customHeight="1" hidden="1">
      <c r="C99" s="218" t="s">
        <v>88</v>
      </c>
      <c r="D99" s="85">
        <v>-12.21676108890182</v>
      </c>
      <c r="E99" s="86">
        <v>-14.978631287952851</v>
      </c>
      <c r="F99" s="86">
        <v>-2.48337264289556</v>
      </c>
      <c r="G99" s="44">
        <v>3.6718987817278617</v>
      </c>
      <c r="H99" s="44">
        <v>2.5</v>
      </c>
      <c r="I99" s="87" t="s">
        <v>11</v>
      </c>
      <c r="J99" s="100">
        <v>20.5</v>
      </c>
      <c r="K99" s="100">
        <v>29.34111736786113</v>
      </c>
      <c r="L99" s="100">
        <v>2.9534473595206947</v>
      </c>
      <c r="M99" s="94">
        <v>-14</v>
      </c>
      <c r="N99" s="94">
        <v>-13</v>
      </c>
      <c r="O99" s="94">
        <v>-37</v>
      </c>
      <c r="P99" s="94">
        <v>-38</v>
      </c>
      <c r="Q99" s="44">
        <v>2</v>
      </c>
      <c r="R99" s="237">
        <v>93.4</v>
      </c>
      <c r="S99" s="44">
        <v>1.7</v>
      </c>
      <c r="T99" s="237">
        <v>92.5</v>
      </c>
      <c r="U99" s="44">
        <v>-0.2</v>
      </c>
      <c r="V99" s="44">
        <v>0.5</v>
      </c>
      <c r="W99" s="44">
        <v>0.7</v>
      </c>
      <c r="X99" s="121">
        <v>12914.394</v>
      </c>
      <c r="Y99" s="87">
        <v>7.351535377710604</v>
      </c>
      <c r="Z99" s="121">
        <v>10479.252</v>
      </c>
      <c r="AA99" s="87">
        <v>2.136540961528226</v>
      </c>
      <c r="AB99" s="121">
        <v>3382.4</v>
      </c>
      <c r="AC99" s="44">
        <v>25.31120331950207</v>
      </c>
      <c r="AD99" s="44">
        <v>3.3</v>
      </c>
      <c r="AE99" s="44">
        <v>24.2</v>
      </c>
      <c r="AF99" s="234"/>
      <c r="AG99" s="89">
        <v>1.18</v>
      </c>
      <c r="AH99" s="53">
        <v>9383</v>
      </c>
      <c r="AI99" s="90">
        <v>121.79</v>
      </c>
      <c r="AJ99" s="90">
        <v>120.08</v>
      </c>
      <c r="AK99" s="44">
        <v>-2</v>
      </c>
      <c r="AL99" s="44">
        <v>-0.8</v>
      </c>
      <c r="AM99" s="44">
        <v>-0.9</v>
      </c>
      <c r="AN99" s="44">
        <v>30.45</v>
      </c>
      <c r="AO99" s="44">
        <v>2.4</v>
      </c>
      <c r="AP99" s="44">
        <v>8.1</v>
      </c>
      <c r="AQ99" s="56">
        <v>1.7</v>
      </c>
      <c r="AR99" s="218" t="s">
        <v>241</v>
      </c>
    </row>
    <row r="100" spans="3:44" ht="24" customHeight="1" hidden="1">
      <c r="C100" s="218" t="s">
        <v>97</v>
      </c>
      <c r="D100" s="85">
        <v>-0.5738473316375661</v>
      </c>
      <c r="E100" s="86">
        <v>0.38106172213711886</v>
      </c>
      <c r="F100" s="86">
        <v>-3.363752212994882</v>
      </c>
      <c r="G100" s="44">
        <v>-2.271412138718844</v>
      </c>
      <c r="H100" s="44">
        <v>-1.2</v>
      </c>
      <c r="I100" s="87" t="s">
        <v>11</v>
      </c>
      <c r="J100" s="100">
        <v>22.740776901019217</v>
      </c>
      <c r="K100" s="44">
        <v>51.39164903219972</v>
      </c>
      <c r="L100" s="44">
        <v>-15.40483187720399</v>
      </c>
      <c r="M100" s="94">
        <v>-9</v>
      </c>
      <c r="N100" s="94">
        <v>-16</v>
      </c>
      <c r="O100" s="94">
        <v>-33</v>
      </c>
      <c r="P100" s="94">
        <v>-36</v>
      </c>
      <c r="Q100" s="44">
        <v>-11.6</v>
      </c>
      <c r="R100" s="237">
        <v>93.8</v>
      </c>
      <c r="S100" s="44">
        <v>0.4</v>
      </c>
      <c r="T100" s="237">
        <v>92.3</v>
      </c>
      <c r="U100" s="44">
        <v>-0.2</v>
      </c>
      <c r="V100" s="44">
        <v>-0.6</v>
      </c>
      <c r="W100" s="48">
        <v>-0.5</v>
      </c>
      <c r="X100" s="121">
        <v>13856.899</v>
      </c>
      <c r="Y100" s="87">
        <v>16.203928689161984</v>
      </c>
      <c r="Z100" s="121">
        <v>11281.103</v>
      </c>
      <c r="AA100" s="87">
        <v>9.398136340582838</v>
      </c>
      <c r="AB100" s="121">
        <v>2887.9</v>
      </c>
      <c r="AC100" s="44">
        <v>5.559616931062223</v>
      </c>
      <c r="AD100" s="44">
        <v>2.9</v>
      </c>
      <c r="AE100" s="44">
        <v>20.4</v>
      </c>
      <c r="AF100" s="234"/>
      <c r="AG100" s="89">
        <v>0.9</v>
      </c>
      <c r="AH100" s="53">
        <v>8579</v>
      </c>
      <c r="AI100" s="90">
        <v>119.37</v>
      </c>
      <c r="AJ100" s="90">
        <v>125.72</v>
      </c>
      <c r="AK100" s="44">
        <v>-1.3</v>
      </c>
      <c r="AL100" s="44">
        <v>-0.5</v>
      </c>
      <c r="AM100" s="44">
        <v>-0.8</v>
      </c>
      <c r="AN100" s="44">
        <v>31.2</v>
      </c>
      <c r="AO100" s="44">
        <v>0.2</v>
      </c>
      <c r="AP100" s="44">
        <v>8.1</v>
      </c>
      <c r="AQ100" s="56">
        <v>0.1</v>
      </c>
      <c r="AR100" s="218" t="s">
        <v>209</v>
      </c>
    </row>
    <row r="101" spans="3:44" ht="24" customHeight="1" hidden="1">
      <c r="C101" s="220" t="s">
        <v>114</v>
      </c>
      <c r="D101" s="85">
        <v>-1.6908639295146486</v>
      </c>
      <c r="E101" s="86">
        <v>-2.6312313704482904</v>
      </c>
      <c r="F101" s="86">
        <v>1.7735789082487798</v>
      </c>
      <c r="G101" s="44">
        <v>8.557281672094334</v>
      </c>
      <c r="H101" s="44">
        <v>0.5</v>
      </c>
      <c r="I101" s="87" t="s">
        <v>11</v>
      </c>
      <c r="J101" s="44">
        <v>10.00802181558899</v>
      </c>
      <c r="K101" s="44">
        <v>22.451622472425115</v>
      </c>
      <c r="L101" s="44">
        <v>-1.7040556328025929</v>
      </c>
      <c r="M101" s="94">
        <v>-10</v>
      </c>
      <c r="N101" s="94">
        <v>-14</v>
      </c>
      <c r="O101" s="94">
        <v>-29</v>
      </c>
      <c r="P101" s="94">
        <v>-36</v>
      </c>
      <c r="Q101" s="44">
        <v>-10.1</v>
      </c>
      <c r="R101" s="240">
        <v>94</v>
      </c>
      <c r="S101" s="44">
        <v>0.2</v>
      </c>
      <c r="T101" s="237">
        <v>90.9</v>
      </c>
      <c r="U101" s="44">
        <v>-1.5</v>
      </c>
      <c r="V101" s="44">
        <v>0.7</v>
      </c>
      <c r="W101" s="44">
        <v>0.5</v>
      </c>
      <c r="X101" s="121">
        <v>12972.342</v>
      </c>
      <c r="Y101" s="87">
        <v>5.003581780756178</v>
      </c>
      <c r="Z101" s="121">
        <v>10988.591</v>
      </c>
      <c r="AA101" s="87">
        <v>8.272700893044089</v>
      </c>
      <c r="AB101" s="121">
        <v>3539</v>
      </c>
      <c r="AC101" s="44">
        <v>-17.534661540253992</v>
      </c>
      <c r="AD101" s="44">
        <v>1.9</v>
      </c>
      <c r="AE101" s="44">
        <v>12.3</v>
      </c>
      <c r="AF101" s="234"/>
      <c r="AG101" s="89">
        <v>0.7</v>
      </c>
      <c r="AH101" s="53">
        <v>7973</v>
      </c>
      <c r="AI101" s="90">
        <v>119.02</v>
      </c>
      <c r="AJ101" s="90">
        <v>130.96</v>
      </c>
      <c r="AK101" s="44">
        <v>-0.9</v>
      </c>
      <c r="AL101" s="44">
        <v>-0.2</v>
      </c>
      <c r="AM101" s="44">
        <v>-0.7</v>
      </c>
      <c r="AN101" s="44">
        <v>31.04</v>
      </c>
      <c r="AO101" s="44">
        <v>1.7</v>
      </c>
      <c r="AP101" s="44">
        <v>9.9</v>
      </c>
      <c r="AQ101" s="56">
        <v>0.4</v>
      </c>
      <c r="AR101" s="218" t="s">
        <v>174</v>
      </c>
    </row>
    <row r="102" spans="3:44" ht="24" customHeight="1" hidden="1">
      <c r="C102" s="218" t="s">
        <v>168</v>
      </c>
      <c r="D102" s="85">
        <v>6.283235613816316</v>
      </c>
      <c r="E102" s="86">
        <v>4.345300921749271</v>
      </c>
      <c r="F102" s="86">
        <v>15.666499071673542</v>
      </c>
      <c r="G102" s="44">
        <v>-1.5869843726940047</v>
      </c>
      <c r="H102" s="44">
        <v>-1.2</v>
      </c>
      <c r="I102" s="87" t="s">
        <v>11</v>
      </c>
      <c r="J102" s="44">
        <v>13.550848839138311</v>
      </c>
      <c r="K102" s="44">
        <v>16.3550918494292</v>
      </c>
      <c r="L102" s="44">
        <v>7.19371895145899</v>
      </c>
      <c r="M102" s="94">
        <v>-5</v>
      </c>
      <c r="N102" s="94">
        <v>-13</v>
      </c>
      <c r="O102" s="94">
        <v>-2</v>
      </c>
      <c r="P102" s="94">
        <v>-35</v>
      </c>
      <c r="Q102" s="44">
        <v>-9.5</v>
      </c>
      <c r="R102" s="242">
        <v>93.6</v>
      </c>
      <c r="S102" s="44">
        <v>-0.4</v>
      </c>
      <c r="T102" s="237">
        <v>90.5</v>
      </c>
      <c r="U102" s="44">
        <v>-0.4</v>
      </c>
      <c r="V102" s="44">
        <v>0.1</v>
      </c>
      <c r="W102" s="44">
        <v>-0.1</v>
      </c>
      <c r="X102" s="121">
        <v>13338.784</v>
      </c>
      <c r="Y102" s="87">
        <v>2.7366564765308112</v>
      </c>
      <c r="Z102" s="121">
        <v>10983.218</v>
      </c>
      <c r="AA102" s="87">
        <v>6.445550929836699</v>
      </c>
      <c r="AB102" s="121">
        <v>3775.1</v>
      </c>
      <c r="AC102" s="44">
        <f aca="true" t="shared" si="0" ref="AC102:AC108">+AB102/AB98*100-100</f>
        <v>5.511612957321319</v>
      </c>
      <c r="AD102" s="44">
        <v>1.6</v>
      </c>
      <c r="AE102" s="44">
        <v>16.1</v>
      </c>
      <c r="AF102" s="235"/>
      <c r="AG102" s="89">
        <v>0.82</v>
      </c>
      <c r="AH102" s="53">
        <v>9083.11</v>
      </c>
      <c r="AI102" s="90">
        <v>119.82</v>
      </c>
      <c r="AJ102" s="90">
        <v>137.85</v>
      </c>
      <c r="AK102" s="44">
        <v>-1.1</v>
      </c>
      <c r="AL102" s="44">
        <v>-0.3</v>
      </c>
      <c r="AM102" s="44">
        <v>-0.4</v>
      </c>
      <c r="AN102" s="44">
        <v>30.19</v>
      </c>
      <c r="AO102" s="44">
        <v>3.7</v>
      </c>
      <c r="AP102" s="44">
        <v>7.9</v>
      </c>
      <c r="AQ102" s="56">
        <v>-0.2</v>
      </c>
      <c r="AR102" s="218" t="s">
        <v>220</v>
      </c>
    </row>
    <row r="103" spans="3:44" ht="24" customHeight="1" hidden="1">
      <c r="C103" s="218" t="s">
        <v>245</v>
      </c>
      <c r="D103" s="85">
        <v>1.4705272943268426</v>
      </c>
      <c r="E103" s="86">
        <v>2.530219116751951</v>
      </c>
      <c r="F103" s="86">
        <v>-0.4022195436219249</v>
      </c>
      <c r="G103" s="44">
        <v>1.9389053707521668</v>
      </c>
      <c r="H103" s="44">
        <v>3</v>
      </c>
      <c r="I103" s="87" t="s">
        <v>11</v>
      </c>
      <c r="J103" s="44">
        <v>9.411606415140696</v>
      </c>
      <c r="K103" s="44">
        <v>12.161141716797545</v>
      </c>
      <c r="L103" s="44">
        <v>1.153659787101489</v>
      </c>
      <c r="M103" s="94">
        <v>1</v>
      </c>
      <c r="N103" s="94">
        <v>-13</v>
      </c>
      <c r="O103" s="94">
        <v>-23</v>
      </c>
      <c r="P103" s="94">
        <v>-31</v>
      </c>
      <c r="Q103" s="44">
        <v>-19.1</v>
      </c>
      <c r="R103" s="242">
        <v>94.5</v>
      </c>
      <c r="S103" s="44">
        <v>1</v>
      </c>
      <c r="T103" s="237">
        <v>90.9</v>
      </c>
      <c r="U103" s="44">
        <v>0.4</v>
      </c>
      <c r="V103" s="44">
        <v>0.1</v>
      </c>
      <c r="W103" s="44">
        <v>0.2</v>
      </c>
      <c r="X103" s="121">
        <v>13831.593</v>
      </c>
      <c r="Y103" s="87">
        <v>7.102145094845326</v>
      </c>
      <c r="Z103" s="121">
        <v>11166.198</v>
      </c>
      <c r="AA103" s="87">
        <v>6.555296122280481</v>
      </c>
      <c r="AB103" s="121">
        <v>4519.9</v>
      </c>
      <c r="AC103" s="44">
        <f t="shared" si="0"/>
        <v>33.6299668874172</v>
      </c>
      <c r="AD103" s="44">
        <v>1.8</v>
      </c>
      <c r="AE103" s="44">
        <v>20.6</v>
      </c>
      <c r="AF103" s="236" t="s">
        <v>184</v>
      </c>
      <c r="AG103" s="89">
        <f>AG122</f>
        <v>1.38</v>
      </c>
      <c r="AH103" s="53">
        <v>10219.05</v>
      </c>
      <c r="AI103" s="90">
        <v>110.48</v>
      </c>
      <c r="AJ103" s="90">
        <v>129.55</v>
      </c>
      <c r="AK103" s="44">
        <v>-0.7</v>
      </c>
      <c r="AL103" s="44">
        <v>-0.2</v>
      </c>
      <c r="AM103" s="44">
        <v>-0.1</v>
      </c>
      <c r="AN103" s="44">
        <v>29.2</v>
      </c>
      <c r="AO103" s="44">
        <v>7.2</v>
      </c>
      <c r="AP103" s="44">
        <v>9.6</v>
      </c>
      <c r="AQ103" s="56">
        <v>2.1</v>
      </c>
      <c r="AR103" s="195" t="s">
        <v>241</v>
      </c>
    </row>
    <row r="104" spans="3:44" ht="24" customHeight="1">
      <c r="C104" s="219" t="s">
        <v>244</v>
      </c>
      <c r="D104" s="182">
        <v>5.975812798964512</v>
      </c>
      <c r="E104" s="183">
        <v>4.15097091651333</v>
      </c>
      <c r="F104" s="183">
        <v>17.093507872780364</v>
      </c>
      <c r="G104" s="173">
        <v>8.486886007889723</v>
      </c>
      <c r="H104" s="173">
        <v>6</v>
      </c>
      <c r="I104" s="180" t="s">
        <v>11</v>
      </c>
      <c r="J104" s="180">
        <v>16.900527163277317</v>
      </c>
      <c r="K104" s="180">
        <v>4.023747858993886</v>
      </c>
      <c r="L104" s="180">
        <v>37.487307341649654</v>
      </c>
      <c r="M104" s="101">
        <v>7</v>
      </c>
      <c r="N104" s="101">
        <v>0</v>
      </c>
      <c r="O104" s="101">
        <v>-10</v>
      </c>
      <c r="P104" s="101">
        <v>-25</v>
      </c>
      <c r="Q104" s="173">
        <v>-21.2</v>
      </c>
      <c r="R104" s="189">
        <v>98.2</v>
      </c>
      <c r="S104" s="173">
        <v>3.9</v>
      </c>
      <c r="T104" s="238">
        <v>89.8</v>
      </c>
      <c r="U104" s="173">
        <v>-1.2</v>
      </c>
      <c r="V104" s="190">
        <v>1</v>
      </c>
      <c r="W104" s="173">
        <v>1.2</v>
      </c>
      <c r="X104" s="186">
        <v>14405.631</v>
      </c>
      <c r="Y104" s="180">
        <v>3.95999133716714</v>
      </c>
      <c r="Z104" s="186">
        <v>11224.017</v>
      </c>
      <c r="AA104" s="180">
        <v>-0.5060320786008248</v>
      </c>
      <c r="AB104" s="186">
        <v>3932.9</v>
      </c>
      <c r="AC104" s="173">
        <f t="shared" si="0"/>
        <v>36.18546348557777</v>
      </c>
      <c r="AD104" s="173">
        <v>1.5</v>
      </c>
      <c r="AE104" s="173">
        <v>16.7</v>
      </c>
      <c r="AF104" s="233"/>
      <c r="AG104" s="187">
        <f>AG125</f>
        <v>1.36</v>
      </c>
      <c r="AH104" s="177">
        <v>10676.64</v>
      </c>
      <c r="AI104" s="188">
        <v>106.97</v>
      </c>
      <c r="AJ104" s="188">
        <v>134.91</v>
      </c>
      <c r="AK104" s="173">
        <v>-0.4</v>
      </c>
      <c r="AL104" s="173">
        <v>-0.3</v>
      </c>
      <c r="AM104" s="173">
        <v>0</v>
      </c>
      <c r="AN104" s="173">
        <v>32.52</v>
      </c>
      <c r="AO104" s="173">
        <v>3.6</v>
      </c>
      <c r="AP104" s="173">
        <v>9.9</v>
      </c>
      <c r="AQ104" s="179">
        <v>1.9</v>
      </c>
      <c r="AR104" s="219" t="s">
        <v>244</v>
      </c>
    </row>
    <row r="105" spans="3:44" ht="24" customHeight="1">
      <c r="C105" s="220" t="s">
        <v>169</v>
      </c>
      <c r="D105" s="85">
        <v>10.085029276583498</v>
      </c>
      <c r="E105" s="86">
        <v>4.045026099492205</v>
      </c>
      <c r="F105" s="86">
        <v>22.16142742020388</v>
      </c>
      <c r="G105" s="44">
        <v>-5.928173823121924</v>
      </c>
      <c r="H105" s="44">
        <v>3.4</v>
      </c>
      <c r="I105" s="87" t="s">
        <v>11</v>
      </c>
      <c r="J105" s="87">
        <v>24.6</v>
      </c>
      <c r="K105" s="87">
        <v>24.8</v>
      </c>
      <c r="L105" s="87">
        <v>25.7</v>
      </c>
      <c r="M105" s="104">
        <v>12</v>
      </c>
      <c r="N105" s="94">
        <v>5</v>
      </c>
      <c r="O105" s="94">
        <v>-3</v>
      </c>
      <c r="P105" s="94">
        <v>-20</v>
      </c>
      <c r="Q105" s="87">
        <v>-17.7</v>
      </c>
      <c r="R105" s="102">
        <v>98.9</v>
      </c>
      <c r="S105" s="44">
        <v>0.7</v>
      </c>
      <c r="T105" s="240">
        <v>89.9</v>
      </c>
      <c r="U105" s="44">
        <v>0.1</v>
      </c>
      <c r="V105" s="48">
        <v>0</v>
      </c>
      <c r="W105" s="44">
        <v>0.1</v>
      </c>
      <c r="X105" s="121">
        <f>SUM(X126:X128)</f>
        <v>14484.284714000001</v>
      </c>
      <c r="Y105" s="87">
        <f aca="true" t="shared" si="1" ref="Y105:Y114">+X105/X101*100-100</f>
        <v>11.655125296573289</v>
      </c>
      <c r="Z105" s="121">
        <f>SUM(Z126:Z128)</f>
        <v>11481.748562</v>
      </c>
      <c r="AA105" s="87">
        <f aca="true" t="shared" si="2" ref="AA105:AA114">+Z105/Z101*100-100</f>
        <v>4.4879053374540945</v>
      </c>
      <c r="AB105" s="121">
        <f>SUM(AB126:AB128)</f>
        <v>5069.4</v>
      </c>
      <c r="AC105" s="44">
        <f t="shared" si="0"/>
        <v>43.243854196100585</v>
      </c>
      <c r="AD105" s="44">
        <v>1.7</v>
      </c>
      <c r="AE105" s="44">
        <v>13.8</v>
      </c>
      <c r="AF105" s="450" t="s">
        <v>252</v>
      </c>
      <c r="AG105" s="89">
        <f>AG128</f>
        <v>1.435</v>
      </c>
      <c r="AH105" s="53">
        <v>11715.39</v>
      </c>
      <c r="AI105" s="90">
        <v>103.95</v>
      </c>
      <c r="AJ105" s="90">
        <v>128.21</v>
      </c>
      <c r="AK105" s="44">
        <v>0.1</v>
      </c>
      <c r="AL105" s="44">
        <v>-0.1</v>
      </c>
      <c r="AM105" s="44">
        <v>0</v>
      </c>
      <c r="AN105" s="44">
        <v>35.76</v>
      </c>
      <c r="AO105" s="44">
        <v>4.3</v>
      </c>
      <c r="AP105" s="44">
        <v>9.8</v>
      </c>
      <c r="AQ105" s="56">
        <v>3.1</v>
      </c>
      <c r="AR105" s="220" t="s">
        <v>169</v>
      </c>
    </row>
    <row r="106" spans="3:44" ht="24" customHeight="1">
      <c r="C106" s="218" t="s">
        <v>115</v>
      </c>
      <c r="D106" s="85">
        <v>10.67235387982845</v>
      </c>
      <c r="E106" s="86">
        <v>0.8304315817440511</v>
      </c>
      <c r="F106" s="86">
        <v>41.9588608240463</v>
      </c>
      <c r="G106" s="87">
        <v>6.883629340215052</v>
      </c>
      <c r="H106" s="44">
        <v>5.7</v>
      </c>
      <c r="I106" s="87" t="s">
        <v>11</v>
      </c>
      <c r="J106" s="87">
        <v>34.3</v>
      </c>
      <c r="K106" s="87">
        <v>35.9</v>
      </c>
      <c r="L106" s="87">
        <v>32.2</v>
      </c>
      <c r="M106" s="104">
        <v>22</v>
      </c>
      <c r="N106" s="104">
        <v>9</v>
      </c>
      <c r="O106" s="104">
        <v>2</v>
      </c>
      <c r="P106" s="94">
        <v>-18</v>
      </c>
      <c r="Q106" s="87">
        <v>-21.4</v>
      </c>
      <c r="R106" s="102">
        <v>100.8</v>
      </c>
      <c r="S106" s="44">
        <v>1.9</v>
      </c>
      <c r="T106" s="87">
        <v>90</v>
      </c>
      <c r="U106" s="44">
        <v>0.1</v>
      </c>
      <c r="V106" s="125">
        <v>1.6</v>
      </c>
      <c r="W106" s="60">
        <v>1.6</v>
      </c>
      <c r="X106" s="121">
        <f>SUM(X129:X131)</f>
        <v>15125.171396</v>
      </c>
      <c r="Y106" s="87">
        <f t="shared" si="1"/>
        <v>13.392430644352586</v>
      </c>
      <c r="Z106" s="121">
        <f>SUM(Z129:Z131)</f>
        <v>11973.73669</v>
      </c>
      <c r="AA106" s="87">
        <f t="shared" si="2"/>
        <v>9.018474275936256</v>
      </c>
      <c r="AB106" s="121">
        <v>4541.9</v>
      </c>
      <c r="AC106" s="44">
        <f t="shared" si="0"/>
        <v>20.312044714047303</v>
      </c>
      <c r="AD106" s="44">
        <v>1.9</v>
      </c>
      <c r="AE106" s="44">
        <v>6.1</v>
      </c>
      <c r="AF106" s="451"/>
      <c r="AG106" s="89">
        <f>AG131</f>
        <v>1.78</v>
      </c>
      <c r="AH106" s="53">
        <v>11858.87</v>
      </c>
      <c r="AI106" s="90">
        <v>108.69</v>
      </c>
      <c r="AJ106" s="90">
        <v>132</v>
      </c>
      <c r="AK106" s="44">
        <v>1.1</v>
      </c>
      <c r="AL106" s="44">
        <v>-0.3</v>
      </c>
      <c r="AM106" s="44">
        <v>-0.2</v>
      </c>
      <c r="AN106" s="44">
        <v>37.05</v>
      </c>
      <c r="AO106" s="44">
        <v>3.5</v>
      </c>
      <c r="AP106" s="44">
        <v>9.6</v>
      </c>
      <c r="AQ106" s="56">
        <v>1.7</v>
      </c>
      <c r="AR106" s="218" t="s">
        <v>115</v>
      </c>
    </row>
    <row r="107" spans="3:44" ht="24" customHeight="1">
      <c r="C107" s="218" t="s">
        <v>116</v>
      </c>
      <c r="D107" s="85">
        <v>14.4</v>
      </c>
      <c r="E107" s="86">
        <v>14.1</v>
      </c>
      <c r="F107" s="86">
        <v>19</v>
      </c>
      <c r="G107" s="44">
        <v>-4.667456347276513</v>
      </c>
      <c r="H107" s="44">
        <v>1.3</v>
      </c>
      <c r="I107" s="87" t="s">
        <v>11</v>
      </c>
      <c r="J107" s="87">
        <v>37.8</v>
      </c>
      <c r="K107" s="87">
        <v>33.4</v>
      </c>
      <c r="L107" s="87">
        <v>58.3</v>
      </c>
      <c r="M107" s="104">
        <v>26</v>
      </c>
      <c r="N107" s="104">
        <v>11</v>
      </c>
      <c r="O107" s="104">
        <v>5</v>
      </c>
      <c r="P107" s="94">
        <v>-17</v>
      </c>
      <c r="Q107" s="87">
        <v>-14.1</v>
      </c>
      <c r="R107" s="102">
        <v>100.7</v>
      </c>
      <c r="S107" s="44">
        <v>-0.1</v>
      </c>
      <c r="T107" s="237">
        <v>91.5</v>
      </c>
      <c r="U107" s="44">
        <v>1.7</v>
      </c>
      <c r="V107" s="48">
        <v>-0.2</v>
      </c>
      <c r="W107" s="44">
        <v>0</v>
      </c>
      <c r="X107" s="121">
        <f>SUM(X132:X134)</f>
        <v>15538.751424999999</v>
      </c>
      <c r="Y107" s="87">
        <f t="shared" si="1"/>
        <v>12.342457047427558</v>
      </c>
      <c r="Z107" s="121">
        <f>SUM(Z132:Z134)</f>
        <v>12623.944282</v>
      </c>
      <c r="AA107" s="87">
        <f t="shared" si="2"/>
        <v>13.054992236390575</v>
      </c>
      <c r="AB107" s="121">
        <f>SUM(AB132:AB134)</f>
        <v>4823</v>
      </c>
      <c r="AC107" s="44">
        <f t="shared" si="0"/>
        <v>6.7059005730215375</v>
      </c>
      <c r="AD107" s="44">
        <v>1.9</v>
      </c>
      <c r="AE107" s="44">
        <v>4.7</v>
      </c>
      <c r="AF107" s="451"/>
      <c r="AG107" s="89">
        <f>AG134</f>
        <v>1.44</v>
      </c>
      <c r="AH107" s="53">
        <v>10823.57</v>
      </c>
      <c r="AI107" s="90">
        <v>110.92</v>
      </c>
      <c r="AJ107" s="90">
        <v>137.83</v>
      </c>
      <c r="AK107" s="44">
        <v>1.8</v>
      </c>
      <c r="AL107" s="44">
        <v>-0.1</v>
      </c>
      <c r="AM107" s="44">
        <v>-0.2</v>
      </c>
      <c r="AN107" s="44">
        <v>49.64</v>
      </c>
      <c r="AO107" s="44">
        <v>4</v>
      </c>
      <c r="AP107" s="44">
        <v>9.1</v>
      </c>
      <c r="AQ107" s="56">
        <v>0.9</v>
      </c>
      <c r="AR107" s="218" t="s">
        <v>116</v>
      </c>
    </row>
    <row r="108" spans="3:44" ht="24" customHeight="1">
      <c r="C108" s="219" t="s">
        <v>120</v>
      </c>
      <c r="D108" s="182">
        <v>3.5</v>
      </c>
      <c r="E108" s="183">
        <v>5.6</v>
      </c>
      <c r="F108" s="183">
        <v>-0.7</v>
      </c>
      <c r="G108" s="180">
        <v>4.883520416118969</v>
      </c>
      <c r="H108" s="173">
        <v>-0.9</v>
      </c>
      <c r="I108" s="180" t="s">
        <v>11</v>
      </c>
      <c r="J108" s="180">
        <v>17.6</v>
      </c>
      <c r="K108" s="180">
        <v>19.9</v>
      </c>
      <c r="L108" s="180">
        <v>17.9</v>
      </c>
      <c r="M108" s="191">
        <v>22</v>
      </c>
      <c r="N108" s="191">
        <v>11</v>
      </c>
      <c r="O108" s="191">
        <v>5</v>
      </c>
      <c r="P108" s="101">
        <v>-14</v>
      </c>
      <c r="Q108" s="180">
        <v>-8.8</v>
      </c>
      <c r="R108" s="189">
        <v>99.8</v>
      </c>
      <c r="S108" s="173">
        <v>-0.9</v>
      </c>
      <c r="T108" s="238">
        <v>89.5</v>
      </c>
      <c r="U108" s="173">
        <v>-2.2</v>
      </c>
      <c r="V108" s="192">
        <v>0.6</v>
      </c>
      <c r="W108" s="173">
        <v>-0.2</v>
      </c>
      <c r="X108" s="186">
        <f>SUM(X135:X137)</f>
        <v>16021.771559</v>
      </c>
      <c r="Y108" s="180">
        <f t="shared" si="1"/>
        <v>11.218811303718667</v>
      </c>
      <c r="Z108" s="186">
        <f>SUM(Z135:Z137)</f>
        <v>13137.206811999999</v>
      </c>
      <c r="AA108" s="180">
        <f t="shared" si="2"/>
        <v>17.045499948904208</v>
      </c>
      <c r="AB108" s="186">
        <f>SUM(AB135:AB137)</f>
        <v>4184.1</v>
      </c>
      <c r="AC108" s="173">
        <f t="shared" si="0"/>
        <v>6.3871443464110484</v>
      </c>
      <c r="AD108" s="173">
        <v>2</v>
      </c>
      <c r="AE108" s="173">
        <v>4.4</v>
      </c>
      <c r="AF108" s="451"/>
      <c r="AG108" s="187">
        <f>AG137</f>
        <v>1.435</v>
      </c>
      <c r="AH108" s="177">
        <v>11488.76</v>
      </c>
      <c r="AI108" s="188">
        <v>103.78</v>
      </c>
      <c r="AJ108" s="188">
        <v>140.96</v>
      </c>
      <c r="AK108" s="173">
        <v>2</v>
      </c>
      <c r="AL108" s="173">
        <v>0.5</v>
      </c>
      <c r="AM108" s="173">
        <v>-0.2</v>
      </c>
      <c r="AN108" s="173">
        <v>43.45</v>
      </c>
      <c r="AO108" s="173">
        <v>3.3</v>
      </c>
      <c r="AP108" s="173">
        <v>9.5</v>
      </c>
      <c r="AQ108" s="179">
        <v>0.6</v>
      </c>
      <c r="AR108" s="219" t="s">
        <v>120</v>
      </c>
    </row>
    <row r="109" spans="3:44" ht="24" customHeight="1">
      <c r="C109" s="220" t="s">
        <v>170</v>
      </c>
      <c r="D109" s="85">
        <v>7.4</v>
      </c>
      <c r="E109" s="86">
        <v>14.4</v>
      </c>
      <c r="F109" s="86">
        <v>-6.2</v>
      </c>
      <c r="G109" s="87">
        <v>1.6069284874105279</v>
      </c>
      <c r="H109" s="44">
        <v>-1.5</v>
      </c>
      <c r="I109" s="87" t="s">
        <v>11</v>
      </c>
      <c r="J109" s="44">
        <v>15.8</v>
      </c>
      <c r="K109" s="87">
        <v>12.8</v>
      </c>
      <c r="L109" s="87">
        <v>16.2</v>
      </c>
      <c r="M109" s="104">
        <v>14</v>
      </c>
      <c r="N109" s="104">
        <v>11</v>
      </c>
      <c r="O109" s="104">
        <v>0</v>
      </c>
      <c r="P109" s="94">
        <v>-14</v>
      </c>
      <c r="Q109" s="87">
        <v>-13.4</v>
      </c>
      <c r="R109" s="102">
        <v>101.2</v>
      </c>
      <c r="S109" s="44">
        <v>1.4</v>
      </c>
      <c r="T109" s="87">
        <v>92</v>
      </c>
      <c r="U109" s="44">
        <v>2.8</v>
      </c>
      <c r="V109" s="103">
        <v>1.2</v>
      </c>
      <c r="W109" s="60">
        <v>1.4</v>
      </c>
      <c r="X109" s="121">
        <f>SUM(X138:X140)</f>
        <v>15033.721</v>
      </c>
      <c r="Y109" s="87">
        <f t="shared" si="1"/>
        <v>3.7933270220028987</v>
      </c>
      <c r="Z109" s="121">
        <f>SUM(Z138:Z140)</f>
        <v>12650.894</v>
      </c>
      <c r="AA109" s="87">
        <f t="shared" si="2"/>
        <v>10.182642754165542</v>
      </c>
      <c r="AB109" s="121">
        <v>4660.7</v>
      </c>
      <c r="AC109" s="44">
        <f>AB109/AB105*100-100</f>
        <v>-8.062098078668072</v>
      </c>
      <c r="AD109" s="44">
        <v>2</v>
      </c>
      <c r="AE109" s="44">
        <v>2.4</v>
      </c>
      <c r="AF109" s="451"/>
      <c r="AG109" s="89">
        <f>AG140</f>
        <v>1.32</v>
      </c>
      <c r="AH109" s="53">
        <v>11668.95</v>
      </c>
      <c r="AI109" s="90">
        <v>106.97</v>
      </c>
      <c r="AJ109" s="90">
        <v>139.22</v>
      </c>
      <c r="AK109" s="44">
        <v>1.4</v>
      </c>
      <c r="AL109" s="44">
        <v>-0.2</v>
      </c>
      <c r="AM109" s="44">
        <v>-0.4</v>
      </c>
      <c r="AN109" s="44">
        <v>55.4</v>
      </c>
      <c r="AO109" s="44">
        <v>3.8</v>
      </c>
      <c r="AP109" s="44">
        <v>9.9</v>
      </c>
      <c r="AQ109" s="56">
        <v>1.5</v>
      </c>
      <c r="AR109" s="220" t="s">
        <v>170</v>
      </c>
    </row>
    <row r="110" spans="3:44" ht="24" customHeight="1">
      <c r="C110" s="218" t="s">
        <v>115</v>
      </c>
      <c r="D110" s="85">
        <v>7.3</v>
      </c>
      <c r="E110" s="86">
        <v>15</v>
      </c>
      <c r="F110" s="86">
        <v>-5.4</v>
      </c>
      <c r="G110" s="87">
        <v>-0.2097806026599187</v>
      </c>
      <c r="H110" s="44">
        <v>5.3</v>
      </c>
      <c r="I110" s="87" t="s">
        <v>11</v>
      </c>
      <c r="J110" s="87">
        <v>12.9</v>
      </c>
      <c r="K110" s="87">
        <v>16.5</v>
      </c>
      <c r="L110" s="87">
        <v>9.9</v>
      </c>
      <c r="M110" s="104">
        <v>18</v>
      </c>
      <c r="N110" s="104">
        <v>15</v>
      </c>
      <c r="O110" s="104">
        <v>2</v>
      </c>
      <c r="P110" s="60" t="s">
        <v>91</v>
      </c>
      <c r="Q110" s="87">
        <v>-5.2</v>
      </c>
      <c r="R110" s="104">
        <v>101.1</v>
      </c>
      <c r="S110" s="87">
        <v>-0.1</v>
      </c>
      <c r="T110" s="237">
        <v>92.3</v>
      </c>
      <c r="U110" s="44">
        <v>0.3</v>
      </c>
      <c r="V110" s="44">
        <v>0.2</v>
      </c>
      <c r="W110" s="103">
        <v>0.3</v>
      </c>
      <c r="X110" s="121">
        <f>SUM(X141:X143)</f>
        <v>15777.728</v>
      </c>
      <c r="Y110" s="87">
        <f t="shared" si="1"/>
        <v>4.314374937745001</v>
      </c>
      <c r="Z110" s="121">
        <f>SUM(Z141:Z143)</f>
        <v>13687.121</v>
      </c>
      <c r="AA110" s="87">
        <f t="shared" si="2"/>
        <v>14.30952053113839</v>
      </c>
      <c r="AB110" s="121">
        <v>4094.7</v>
      </c>
      <c r="AC110" s="44">
        <f>AB110/AB106*100-100</f>
        <v>-9.846099649926245</v>
      </c>
      <c r="AD110" s="44">
        <v>1.6</v>
      </c>
      <c r="AE110" s="44">
        <v>2.3</v>
      </c>
      <c r="AF110" s="451"/>
      <c r="AG110" s="89">
        <f>AG143</f>
        <v>1.165</v>
      </c>
      <c r="AH110" s="93">
        <v>11584.01</v>
      </c>
      <c r="AI110" s="90">
        <v>110.37</v>
      </c>
      <c r="AJ110" s="90">
        <v>133.56</v>
      </c>
      <c r="AK110" s="44">
        <v>1.7</v>
      </c>
      <c r="AL110" s="44">
        <v>-0.1</v>
      </c>
      <c r="AM110" s="44">
        <v>-0.1</v>
      </c>
      <c r="AN110" s="44">
        <v>56.5</v>
      </c>
      <c r="AO110" s="44">
        <v>3.3</v>
      </c>
      <c r="AP110" s="44">
        <v>10.1</v>
      </c>
      <c r="AQ110" s="56">
        <v>1.7</v>
      </c>
      <c r="AR110" s="218" t="s">
        <v>115</v>
      </c>
    </row>
    <row r="111" spans="3:44" ht="24" customHeight="1">
      <c r="C111" s="218" t="s">
        <v>116</v>
      </c>
      <c r="D111" s="85">
        <v>9.6</v>
      </c>
      <c r="E111" s="86">
        <v>8.8</v>
      </c>
      <c r="F111" s="86">
        <v>10.5</v>
      </c>
      <c r="G111" s="87">
        <v>3.182782329575204</v>
      </c>
      <c r="H111" s="44">
        <v>0</v>
      </c>
      <c r="I111" s="87" t="s">
        <v>11</v>
      </c>
      <c r="J111" s="87">
        <v>6.6</v>
      </c>
      <c r="K111" s="87">
        <v>2.7</v>
      </c>
      <c r="L111" s="87">
        <v>17.7</v>
      </c>
      <c r="M111" s="104">
        <v>19</v>
      </c>
      <c r="N111" s="104">
        <v>15</v>
      </c>
      <c r="O111" s="104">
        <v>3</v>
      </c>
      <c r="P111" s="104" t="s">
        <v>98</v>
      </c>
      <c r="Q111" s="87">
        <v>-4.4</v>
      </c>
      <c r="R111" s="60">
        <v>100.6</v>
      </c>
      <c r="S111" s="87">
        <v>-0.5</v>
      </c>
      <c r="T111" s="237">
        <v>94.1</v>
      </c>
      <c r="U111" s="44">
        <v>2</v>
      </c>
      <c r="V111" s="103">
        <v>0.4</v>
      </c>
      <c r="W111" s="103">
        <v>0.2</v>
      </c>
      <c r="X111" s="121">
        <f>SUM(X144:X146)</f>
        <v>16683.882</v>
      </c>
      <c r="Y111" s="87">
        <f t="shared" si="1"/>
        <v>7.369514729205491</v>
      </c>
      <c r="Z111" s="121">
        <f>SUM(Z144:Z146)</f>
        <v>14770.756000000001</v>
      </c>
      <c r="AA111" s="87">
        <f t="shared" si="2"/>
        <v>17.005871303322024</v>
      </c>
      <c r="AB111" s="121">
        <v>4749.2</v>
      </c>
      <c r="AC111" s="44">
        <f>AB111/AB107*100-100</f>
        <v>-1.5301679452622778</v>
      </c>
      <c r="AD111" s="44">
        <v>1.8</v>
      </c>
      <c r="AE111" s="44">
        <v>1.4</v>
      </c>
      <c r="AF111" s="451"/>
      <c r="AG111" s="92">
        <v>1.475</v>
      </c>
      <c r="AH111" s="93">
        <v>13574.3</v>
      </c>
      <c r="AI111" s="90">
        <v>113.28</v>
      </c>
      <c r="AJ111" s="90">
        <v>136.44</v>
      </c>
      <c r="AK111" s="44">
        <v>1.7</v>
      </c>
      <c r="AL111" s="44">
        <v>-0.3</v>
      </c>
      <c r="AM111" s="44">
        <v>-0.1</v>
      </c>
      <c r="AN111" s="44">
        <v>66.24</v>
      </c>
      <c r="AO111" s="44">
        <v>4.1</v>
      </c>
      <c r="AP111" s="44">
        <v>9.8</v>
      </c>
      <c r="AQ111" s="56">
        <v>2.5</v>
      </c>
      <c r="AR111" s="218" t="s">
        <v>116</v>
      </c>
    </row>
    <row r="112" spans="3:44" ht="24" customHeight="1">
      <c r="C112" s="219" t="s">
        <v>120</v>
      </c>
      <c r="D112" s="182">
        <v>9.5</v>
      </c>
      <c r="E112" s="183">
        <v>14.3</v>
      </c>
      <c r="F112" s="183">
        <v>0</v>
      </c>
      <c r="G112" s="180">
        <v>2.7687604830405093</v>
      </c>
      <c r="H112" s="173">
        <v>2.4</v>
      </c>
      <c r="I112" s="180" t="s">
        <v>11</v>
      </c>
      <c r="J112" s="180">
        <v>11.1</v>
      </c>
      <c r="K112" s="180">
        <v>17.9</v>
      </c>
      <c r="L112" s="180">
        <v>-1.3</v>
      </c>
      <c r="M112" s="191">
        <v>21</v>
      </c>
      <c r="N112" s="191">
        <v>17</v>
      </c>
      <c r="O112" s="191">
        <v>7</v>
      </c>
      <c r="P112" s="181" t="s">
        <v>129</v>
      </c>
      <c r="Q112" s="180">
        <v>4.2</v>
      </c>
      <c r="R112" s="191">
        <v>103.4</v>
      </c>
      <c r="S112" s="173">
        <v>2.8</v>
      </c>
      <c r="T112" s="238">
        <v>94.3</v>
      </c>
      <c r="U112" s="173">
        <v>0.2</v>
      </c>
      <c r="V112" s="192">
        <v>1.1</v>
      </c>
      <c r="W112" s="181">
        <v>1.1</v>
      </c>
      <c r="X112" s="186">
        <f>SUM(X147:X149)</f>
        <v>18161.213</v>
      </c>
      <c r="Y112" s="180">
        <f t="shared" si="1"/>
        <v>13.353338818504113</v>
      </c>
      <c r="Z112" s="186">
        <f>SUM(Z147:Z149)</f>
        <v>15840.622000000001</v>
      </c>
      <c r="AA112" s="173">
        <f t="shared" si="2"/>
        <v>20.57831034166719</v>
      </c>
      <c r="AB112" s="171">
        <v>4754.5</v>
      </c>
      <c r="AC112" s="173">
        <f>AB112/AB108*100-100</f>
        <v>13.63256136325613</v>
      </c>
      <c r="AD112" s="173">
        <v>2</v>
      </c>
      <c r="AE112" s="173">
        <v>1.8</v>
      </c>
      <c r="AF112" s="451"/>
      <c r="AG112" s="187">
        <v>1.47</v>
      </c>
      <c r="AH112" s="177">
        <v>16111.43</v>
      </c>
      <c r="AI112" s="188">
        <v>117.48</v>
      </c>
      <c r="AJ112" s="188">
        <v>139.7</v>
      </c>
      <c r="AK112" s="173">
        <v>2.2</v>
      </c>
      <c r="AL112" s="173">
        <v>-0.5</v>
      </c>
      <c r="AM112" s="173">
        <v>0.1</v>
      </c>
      <c r="AN112" s="173">
        <v>61.04</v>
      </c>
      <c r="AO112" s="173">
        <v>1.7</v>
      </c>
      <c r="AP112" s="173">
        <v>9.9</v>
      </c>
      <c r="AQ112" s="179">
        <v>1.1</v>
      </c>
      <c r="AR112" s="219" t="s">
        <v>120</v>
      </c>
    </row>
    <row r="113" spans="3:44" ht="24" customHeight="1">
      <c r="C113" s="218" t="s">
        <v>171</v>
      </c>
      <c r="D113" s="85">
        <v>13.9</v>
      </c>
      <c r="E113" s="86">
        <v>13</v>
      </c>
      <c r="F113" s="86">
        <v>13.1</v>
      </c>
      <c r="G113" s="87">
        <v>-0.3586735491944353</v>
      </c>
      <c r="H113" s="44">
        <v>-4.8</v>
      </c>
      <c r="I113" s="87" t="s">
        <v>11</v>
      </c>
      <c r="J113" s="87">
        <v>4.1</v>
      </c>
      <c r="K113" s="87">
        <v>19</v>
      </c>
      <c r="L113" s="87">
        <v>-7.5</v>
      </c>
      <c r="M113" s="104">
        <v>20</v>
      </c>
      <c r="N113" s="104">
        <v>18</v>
      </c>
      <c r="O113" s="104">
        <v>7</v>
      </c>
      <c r="P113" s="104" t="s">
        <v>221</v>
      </c>
      <c r="Q113" s="87">
        <v>5.4</v>
      </c>
      <c r="R113" s="102">
        <v>104</v>
      </c>
      <c r="S113" s="44">
        <v>0.6</v>
      </c>
      <c r="T113" s="318">
        <v>95</v>
      </c>
      <c r="U113" s="44">
        <v>0.7</v>
      </c>
      <c r="V113" s="103">
        <v>0.3</v>
      </c>
      <c r="W113" s="60">
        <v>0.4</v>
      </c>
      <c r="X113" s="121">
        <f>SUM(X150:X152)</f>
        <v>17673.404</v>
      </c>
      <c r="Y113" s="87">
        <f t="shared" si="1"/>
        <v>17.558414181026777</v>
      </c>
      <c r="Z113" s="121">
        <f>SUM(Z150:Z152)</f>
        <v>16109.808</v>
      </c>
      <c r="AA113" s="87">
        <f t="shared" si="2"/>
        <v>27.341261415991625</v>
      </c>
      <c r="AB113" s="121">
        <v>5524.8</v>
      </c>
      <c r="AC113" s="205">
        <f>AB113/AB109*100-100</f>
        <v>18.540133456347775</v>
      </c>
      <c r="AD113" s="44">
        <v>1.7</v>
      </c>
      <c r="AE113" s="44">
        <v>0.8</v>
      </c>
      <c r="AF113" s="163"/>
      <c r="AG113" s="89">
        <v>1.77</v>
      </c>
      <c r="AH113" s="53">
        <v>17060</v>
      </c>
      <c r="AI113" s="90">
        <v>117.46</v>
      </c>
      <c r="AJ113" s="90">
        <v>142.51</v>
      </c>
      <c r="AK113" s="44">
        <v>2.8</v>
      </c>
      <c r="AL113" s="44">
        <v>-0.1</v>
      </c>
      <c r="AM113" s="44">
        <v>0</v>
      </c>
      <c r="AN113" s="44">
        <v>66.6</v>
      </c>
      <c r="AO113" s="44">
        <v>5.6</v>
      </c>
      <c r="AP113" s="44">
        <v>10.3</v>
      </c>
      <c r="AQ113" s="56">
        <v>2.5</v>
      </c>
      <c r="AR113" s="218" t="s">
        <v>171</v>
      </c>
    </row>
    <row r="114" spans="3:44" ht="24" customHeight="1">
      <c r="C114" s="218" t="s">
        <v>220</v>
      </c>
      <c r="D114" s="85">
        <v>16.6</v>
      </c>
      <c r="E114" s="86">
        <v>10.4</v>
      </c>
      <c r="F114" s="86">
        <v>28.5</v>
      </c>
      <c r="G114" s="313">
        <v>8.9</v>
      </c>
      <c r="H114" s="44">
        <v>9.7</v>
      </c>
      <c r="I114" s="87" t="s">
        <v>11</v>
      </c>
      <c r="J114" s="87">
        <v>10.1</v>
      </c>
      <c r="K114" s="87">
        <v>17.8</v>
      </c>
      <c r="L114" s="87">
        <v>-6.5</v>
      </c>
      <c r="M114" s="104">
        <v>21</v>
      </c>
      <c r="N114" s="104">
        <v>20</v>
      </c>
      <c r="O114" s="104">
        <v>7</v>
      </c>
      <c r="P114" s="60" t="s">
        <v>243</v>
      </c>
      <c r="Q114" s="87">
        <v>1.7</v>
      </c>
      <c r="R114" s="60">
        <v>104.9</v>
      </c>
      <c r="S114" s="44">
        <v>0.9</v>
      </c>
      <c r="T114" s="318">
        <v>94</v>
      </c>
      <c r="U114" s="44">
        <v>-1.1</v>
      </c>
      <c r="V114" s="103">
        <v>0.6</v>
      </c>
      <c r="W114" s="60">
        <v>0.7</v>
      </c>
      <c r="X114" s="121">
        <f>SUM(X153:X155)</f>
        <v>18094.57</v>
      </c>
      <c r="Y114" s="87">
        <f t="shared" si="1"/>
        <v>14.684256186949113</v>
      </c>
      <c r="Z114" s="121">
        <f>SUM(Z153:Z155)</f>
        <v>16255.633999999998</v>
      </c>
      <c r="AA114" s="87">
        <f t="shared" si="2"/>
        <v>18.76591139948276</v>
      </c>
      <c r="AB114" s="121"/>
      <c r="AC114" s="44"/>
      <c r="AD114" s="44">
        <v>1.4</v>
      </c>
      <c r="AE114" s="44">
        <v>-12.9</v>
      </c>
      <c r="AF114" s="24"/>
      <c r="AG114" s="89">
        <v>1.62</v>
      </c>
      <c r="AH114" s="53">
        <v>16140.76</v>
      </c>
      <c r="AI114" s="90">
        <v>117.23</v>
      </c>
      <c r="AJ114" s="90">
        <v>150.09</v>
      </c>
      <c r="AK114" s="44">
        <v>3.1</v>
      </c>
      <c r="AL114" s="44">
        <v>0.2</v>
      </c>
      <c r="AM114" s="44">
        <v>0</v>
      </c>
      <c r="AN114" s="44">
        <v>73.8</v>
      </c>
      <c r="AO114" s="44">
        <v>2.9</v>
      </c>
      <c r="AP114" s="44">
        <v>11.3</v>
      </c>
      <c r="AQ114" s="56">
        <v>0.9</v>
      </c>
      <c r="AR114" s="218" t="s">
        <v>220</v>
      </c>
    </row>
    <row r="115" spans="3:44" ht="24" customHeight="1">
      <c r="C115" s="219" t="s">
        <v>241</v>
      </c>
      <c r="D115" s="182"/>
      <c r="E115" s="183"/>
      <c r="F115" s="183"/>
      <c r="G115" s="292" t="s">
        <v>257</v>
      </c>
      <c r="H115" s="173"/>
      <c r="I115" s="180" t="s">
        <v>11</v>
      </c>
      <c r="J115" s="180"/>
      <c r="K115" s="180"/>
      <c r="L115" s="180"/>
      <c r="M115" s="191" t="s">
        <v>222</v>
      </c>
      <c r="N115" s="191" t="s">
        <v>239</v>
      </c>
      <c r="O115" s="191" t="s">
        <v>240</v>
      </c>
      <c r="P115" s="191" t="s">
        <v>242</v>
      </c>
      <c r="Q115" s="180"/>
      <c r="R115" s="181"/>
      <c r="S115" s="173"/>
      <c r="T115" s="184"/>
      <c r="U115" s="173"/>
      <c r="V115" s="192"/>
      <c r="W115" s="181"/>
      <c r="X115" s="186"/>
      <c r="Y115" s="180"/>
      <c r="Z115" s="186"/>
      <c r="AA115" s="180"/>
      <c r="AB115" s="186"/>
      <c r="AC115" s="173"/>
      <c r="AD115" s="173"/>
      <c r="AE115" s="173"/>
      <c r="AF115" s="24"/>
      <c r="AG115" s="187"/>
      <c r="AH115" s="177"/>
      <c r="AI115" s="188"/>
      <c r="AJ115" s="188"/>
      <c r="AK115" s="173"/>
      <c r="AL115" s="173"/>
      <c r="AM115" s="173"/>
      <c r="AN115" s="173"/>
      <c r="AO115" s="173" t="s">
        <v>260</v>
      </c>
      <c r="AP115" s="173"/>
      <c r="AQ115" s="179"/>
      <c r="AR115" s="219" t="s">
        <v>241</v>
      </c>
    </row>
    <row r="116" spans="3:44" ht="24" customHeight="1">
      <c r="C116" s="218"/>
      <c r="D116" s="58"/>
      <c r="E116" s="105"/>
      <c r="F116" s="105"/>
      <c r="G116" s="293"/>
      <c r="H116" s="44"/>
      <c r="I116" s="60"/>
      <c r="J116" s="60"/>
      <c r="K116" s="60"/>
      <c r="L116" s="60"/>
      <c r="M116" s="104"/>
      <c r="N116" s="94"/>
      <c r="O116" s="94"/>
      <c r="P116" s="94"/>
      <c r="Q116" s="94"/>
      <c r="R116" s="106"/>
      <c r="S116" s="106"/>
      <c r="T116" s="44"/>
      <c r="U116" s="44"/>
      <c r="V116" s="103"/>
      <c r="W116" s="60"/>
      <c r="X116" s="121"/>
      <c r="Y116" s="87"/>
      <c r="Z116" s="121"/>
      <c r="AA116" s="87"/>
      <c r="AB116" s="121"/>
      <c r="AC116" s="44"/>
      <c r="AD116" s="44"/>
      <c r="AE116" s="44"/>
      <c r="AF116" s="24"/>
      <c r="AG116" s="89"/>
      <c r="AH116" s="53"/>
      <c r="AI116" s="90"/>
      <c r="AJ116" s="90"/>
      <c r="AK116" s="44"/>
      <c r="AL116" s="44"/>
      <c r="AM116" s="44"/>
      <c r="AN116" s="44"/>
      <c r="AO116" s="44"/>
      <c r="AP116" s="44"/>
      <c r="AQ116" s="56"/>
      <c r="AR116" s="218"/>
    </row>
    <row r="117" spans="3:44" ht="24" customHeight="1" hidden="1">
      <c r="C117" s="220" t="s">
        <v>73</v>
      </c>
      <c r="D117" s="85" t="s">
        <v>11</v>
      </c>
      <c r="E117" s="44" t="s">
        <v>11</v>
      </c>
      <c r="F117" s="44" t="s">
        <v>11</v>
      </c>
      <c r="G117" s="44">
        <v>-5.8879576532862785</v>
      </c>
      <c r="H117" s="44">
        <v>-5.3</v>
      </c>
      <c r="I117" s="87" t="s">
        <v>65</v>
      </c>
      <c r="J117" s="87" t="s">
        <v>65</v>
      </c>
      <c r="K117" s="87" t="s">
        <v>65</v>
      </c>
      <c r="L117" s="87" t="s">
        <v>65</v>
      </c>
      <c r="M117" s="87" t="s">
        <v>65</v>
      </c>
      <c r="N117" s="87" t="s">
        <v>65</v>
      </c>
      <c r="O117" s="87" t="s">
        <v>65</v>
      </c>
      <c r="P117" s="87" t="s">
        <v>65</v>
      </c>
      <c r="Q117" s="87">
        <v>-7.2</v>
      </c>
      <c r="R117" s="108">
        <v>93.1</v>
      </c>
      <c r="S117" s="44">
        <v>-0.5</v>
      </c>
      <c r="T117" s="109">
        <v>90.8</v>
      </c>
      <c r="U117" s="44">
        <v>-0.1</v>
      </c>
      <c r="V117" s="44">
        <v>0</v>
      </c>
      <c r="W117" s="44">
        <v>-0.1</v>
      </c>
      <c r="X117" s="121">
        <v>4608.993</v>
      </c>
      <c r="Y117" s="87">
        <v>4.730560964913266</v>
      </c>
      <c r="Z117" s="121">
        <v>3780.477</v>
      </c>
      <c r="AA117" s="87">
        <v>5.788148185458482</v>
      </c>
      <c r="AB117" s="121">
        <v>1286.3</v>
      </c>
      <c r="AC117" s="44">
        <v>17.911815931799424</v>
      </c>
      <c r="AD117" s="108">
        <v>1.3</v>
      </c>
      <c r="AE117" s="44">
        <v>11.5</v>
      </c>
      <c r="AF117" s="294"/>
      <c r="AG117" s="110">
        <v>0.61</v>
      </c>
      <c r="AH117" s="93">
        <v>7831.42</v>
      </c>
      <c r="AI117" s="107">
        <v>119.46</v>
      </c>
      <c r="AJ117" s="107">
        <v>133.71</v>
      </c>
      <c r="AK117" s="108">
        <v>-0.8</v>
      </c>
      <c r="AL117" s="108">
        <v>-0.1</v>
      </c>
      <c r="AM117" s="44">
        <v>-0.4</v>
      </c>
      <c r="AN117" s="44">
        <v>29.29</v>
      </c>
      <c r="AO117" s="87" t="s">
        <v>65</v>
      </c>
      <c r="AP117" s="87" t="s">
        <v>65</v>
      </c>
      <c r="AQ117" s="56" t="s">
        <v>11</v>
      </c>
      <c r="AR117" s="220" t="s">
        <v>270</v>
      </c>
    </row>
    <row r="118" spans="3:44" ht="24" customHeight="1" hidden="1">
      <c r="C118" s="220" t="s">
        <v>75</v>
      </c>
      <c r="D118" s="85" t="s">
        <v>11</v>
      </c>
      <c r="E118" s="44" t="s">
        <v>11</v>
      </c>
      <c r="F118" s="44" t="s">
        <v>11</v>
      </c>
      <c r="G118" s="44">
        <v>6.856157898683861</v>
      </c>
      <c r="H118" s="44">
        <v>4.5</v>
      </c>
      <c r="I118" s="87" t="s">
        <v>65</v>
      </c>
      <c r="J118" s="87" t="s">
        <v>65</v>
      </c>
      <c r="K118" s="87" t="s">
        <v>65</v>
      </c>
      <c r="L118" s="87" t="s">
        <v>65</v>
      </c>
      <c r="M118" s="87" t="s">
        <v>65</v>
      </c>
      <c r="N118" s="87" t="s">
        <v>65</v>
      </c>
      <c r="O118" s="87" t="s">
        <v>65</v>
      </c>
      <c r="P118" s="87" t="s">
        <v>65</v>
      </c>
      <c r="Q118" s="87">
        <v>-16.1</v>
      </c>
      <c r="R118" s="44">
        <v>94.1</v>
      </c>
      <c r="S118" s="44">
        <v>1.1</v>
      </c>
      <c r="T118" s="108">
        <v>91</v>
      </c>
      <c r="U118" s="44">
        <v>0.2</v>
      </c>
      <c r="V118" s="44">
        <v>0.4</v>
      </c>
      <c r="W118" s="44">
        <v>0.4</v>
      </c>
      <c r="X118" s="121">
        <v>4301.341</v>
      </c>
      <c r="Y118" s="87">
        <v>3.5913310009269708</v>
      </c>
      <c r="Z118" s="121">
        <v>3612.062</v>
      </c>
      <c r="AA118" s="87">
        <v>2.17959594490884</v>
      </c>
      <c r="AB118" s="121">
        <v>1381.4</v>
      </c>
      <c r="AC118" s="44">
        <v>31.800400725121648</v>
      </c>
      <c r="AD118" s="108">
        <v>1.6</v>
      </c>
      <c r="AE118" s="44">
        <v>16.7</v>
      </c>
      <c r="AF118" s="236" t="s">
        <v>229</v>
      </c>
      <c r="AG118" s="110">
        <v>0.53</v>
      </c>
      <c r="AH118" s="93">
        <v>8424.51</v>
      </c>
      <c r="AI118" s="107">
        <v>118.63</v>
      </c>
      <c r="AJ118" s="107">
        <v>139.25</v>
      </c>
      <c r="AK118" s="108">
        <v>-1.1</v>
      </c>
      <c r="AL118" s="108">
        <v>-0.2</v>
      </c>
      <c r="AM118" s="44">
        <v>-0.4</v>
      </c>
      <c r="AN118" s="44">
        <v>29.56</v>
      </c>
      <c r="AO118" s="87" t="s">
        <v>65</v>
      </c>
      <c r="AP118" s="87" t="s">
        <v>65</v>
      </c>
      <c r="AQ118" s="56" t="s">
        <v>11</v>
      </c>
      <c r="AR118" s="218" t="s">
        <v>271</v>
      </c>
    </row>
    <row r="119" spans="3:44" ht="24" customHeight="1" hidden="1">
      <c r="C119" s="220" t="s">
        <v>79</v>
      </c>
      <c r="D119" s="85" t="s">
        <v>11</v>
      </c>
      <c r="E119" s="44" t="s">
        <v>11</v>
      </c>
      <c r="F119" s="44" t="s">
        <v>11</v>
      </c>
      <c r="G119" s="44">
        <v>-0.3579265263691269</v>
      </c>
      <c r="H119" s="44">
        <v>4.3</v>
      </c>
      <c r="I119" s="87" t="s">
        <v>65</v>
      </c>
      <c r="J119" s="87" t="s">
        <v>65</v>
      </c>
      <c r="K119" s="87" t="s">
        <v>65</v>
      </c>
      <c r="L119" s="87" t="s">
        <v>65</v>
      </c>
      <c r="M119" s="87" t="s">
        <v>65</v>
      </c>
      <c r="N119" s="87" t="s">
        <v>65</v>
      </c>
      <c r="O119" s="87" t="s">
        <v>65</v>
      </c>
      <c r="P119" s="87" t="s">
        <v>65</v>
      </c>
      <c r="Q119" s="87">
        <v>-4</v>
      </c>
      <c r="R119" s="44">
        <v>93.5</v>
      </c>
      <c r="S119" s="44">
        <v>-0.6</v>
      </c>
      <c r="T119" s="109">
        <v>90.5</v>
      </c>
      <c r="U119" s="44">
        <v>-0.5</v>
      </c>
      <c r="V119" s="44">
        <v>0.1</v>
      </c>
      <c r="W119" s="44">
        <v>0.2</v>
      </c>
      <c r="X119" s="121">
        <v>4428.45</v>
      </c>
      <c r="Y119" s="87">
        <v>-0.044916531992313935</v>
      </c>
      <c r="Z119" s="121">
        <v>3590.679</v>
      </c>
      <c r="AA119" s="87">
        <v>11.87613198637925</v>
      </c>
      <c r="AB119" s="121">
        <v>1107.4</v>
      </c>
      <c r="AC119" s="44">
        <v>-23.03843213565918</v>
      </c>
      <c r="AD119" s="108">
        <v>1.8</v>
      </c>
      <c r="AE119" s="44">
        <v>20.3</v>
      </c>
      <c r="AF119" s="24"/>
      <c r="AG119" s="110">
        <v>0.82</v>
      </c>
      <c r="AH119" s="93">
        <v>9083.11</v>
      </c>
      <c r="AI119" s="107">
        <v>119.82</v>
      </c>
      <c r="AJ119" s="107">
        <v>137.85</v>
      </c>
      <c r="AK119" s="108">
        <v>-1.1</v>
      </c>
      <c r="AL119" s="108">
        <v>-0.4</v>
      </c>
      <c r="AM119" s="44">
        <v>-0.4</v>
      </c>
      <c r="AN119" s="44">
        <v>30.19</v>
      </c>
      <c r="AO119" s="87" t="s">
        <v>65</v>
      </c>
      <c r="AP119" s="87" t="s">
        <v>65</v>
      </c>
      <c r="AQ119" s="56" t="s">
        <v>11</v>
      </c>
      <c r="AR119" s="218" t="s">
        <v>2</v>
      </c>
    </row>
    <row r="120" spans="3:44" ht="24" customHeight="1" hidden="1">
      <c r="C120" s="220" t="s">
        <v>80</v>
      </c>
      <c r="D120" s="85" t="s">
        <v>11</v>
      </c>
      <c r="E120" s="44" t="s">
        <v>11</v>
      </c>
      <c r="F120" s="44" t="s">
        <v>11</v>
      </c>
      <c r="G120" s="44">
        <v>1.5971958554126644</v>
      </c>
      <c r="H120" s="44">
        <v>-2.8</v>
      </c>
      <c r="I120" s="87" t="s">
        <v>65</v>
      </c>
      <c r="J120" s="87" t="s">
        <v>65</v>
      </c>
      <c r="K120" s="87" t="s">
        <v>65</v>
      </c>
      <c r="L120" s="87" t="s">
        <v>65</v>
      </c>
      <c r="M120" s="87" t="s">
        <v>65</v>
      </c>
      <c r="N120" s="87" t="s">
        <v>65</v>
      </c>
      <c r="O120" s="87" t="s">
        <v>65</v>
      </c>
      <c r="P120" s="87" t="s">
        <v>65</v>
      </c>
      <c r="Q120" s="87">
        <v>-19.8</v>
      </c>
      <c r="R120" s="44">
        <v>94</v>
      </c>
      <c r="S120" s="96">
        <v>0.5</v>
      </c>
      <c r="T120" s="109">
        <v>91.3</v>
      </c>
      <c r="U120" s="44">
        <v>0.9</v>
      </c>
      <c r="V120" s="44">
        <v>-1.4</v>
      </c>
      <c r="W120" s="44">
        <v>-0.8</v>
      </c>
      <c r="X120" s="121">
        <v>4643.178</v>
      </c>
      <c r="Y120" s="87">
        <v>5.610420981163486</v>
      </c>
      <c r="Z120" s="121">
        <v>3854.004</v>
      </c>
      <c r="AA120" s="87">
        <v>5.5417870007925245</v>
      </c>
      <c r="AB120" s="121">
        <v>1509.6</v>
      </c>
      <c r="AC120" s="44">
        <v>31.509713389668093</v>
      </c>
      <c r="AD120" s="108">
        <v>1.8</v>
      </c>
      <c r="AE120" s="44">
        <v>20.4</v>
      </c>
      <c r="AF120" s="126"/>
      <c r="AG120" s="110">
        <v>0.925</v>
      </c>
      <c r="AH120" s="93">
        <v>9563.21</v>
      </c>
      <c r="AI120" s="107">
        <v>120.11</v>
      </c>
      <c r="AJ120" s="107">
        <v>134.88</v>
      </c>
      <c r="AK120" s="108">
        <v>-0.8</v>
      </c>
      <c r="AL120" s="108">
        <v>-0.2</v>
      </c>
      <c r="AM120" s="44">
        <v>-0.2</v>
      </c>
      <c r="AN120" s="44">
        <v>30.54</v>
      </c>
      <c r="AO120" s="87" t="s">
        <v>65</v>
      </c>
      <c r="AP120" s="87" t="s">
        <v>65</v>
      </c>
      <c r="AQ120" s="56" t="s">
        <v>11</v>
      </c>
      <c r="AR120" s="218" t="s">
        <v>3</v>
      </c>
    </row>
    <row r="121" spans="3:44" ht="24" customHeight="1" hidden="1">
      <c r="C121" s="220" t="s">
        <v>83</v>
      </c>
      <c r="D121" s="85" t="s">
        <v>11</v>
      </c>
      <c r="E121" s="44" t="s">
        <v>11</v>
      </c>
      <c r="F121" s="44" t="s">
        <v>11</v>
      </c>
      <c r="G121" s="44">
        <v>-2.1726273007729873</v>
      </c>
      <c r="H121" s="44">
        <v>0.9</v>
      </c>
      <c r="I121" s="87" t="s">
        <v>65</v>
      </c>
      <c r="J121" s="87" t="s">
        <v>65</v>
      </c>
      <c r="K121" s="87" t="s">
        <v>65</v>
      </c>
      <c r="L121" s="87" t="s">
        <v>65</v>
      </c>
      <c r="M121" s="87" t="s">
        <v>65</v>
      </c>
      <c r="N121" s="87" t="s">
        <v>65</v>
      </c>
      <c r="O121" s="87" t="s">
        <v>65</v>
      </c>
      <c r="P121" s="87" t="s">
        <v>65</v>
      </c>
      <c r="Q121" s="87">
        <v>-19.8</v>
      </c>
      <c r="R121" s="87">
        <v>93</v>
      </c>
      <c r="S121" s="111">
        <v>-1.1</v>
      </c>
      <c r="T121" s="109">
        <v>90.6</v>
      </c>
      <c r="U121" s="108">
        <v>-0.8</v>
      </c>
      <c r="V121" s="44">
        <v>1.5</v>
      </c>
      <c r="W121" s="44">
        <v>0.5</v>
      </c>
      <c r="X121" s="121">
        <v>4329.863776</v>
      </c>
      <c r="Y121" s="87">
        <v>6.433881734922409</v>
      </c>
      <c r="Z121" s="121">
        <v>3551.402162</v>
      </c>
      <c r="AA121" s="87">
        <v>3.5726828371957</v>
      </c>
      <c r="AB121" s="121">
        <v>1414.3</v>
      </c>
      <c r="AC121" s="44">
        <v>30.977958881274304</v>
      </c>
      <c r="AD121" s="108">
        <v>2</v>
      </c>
      <c r="AE121" s="108">
        <v>20.5</v>
      </c>
      <c r="AF121" s="126"/>
      <c r="AG121" s="110">
        <v>1.47</v>
      </c>
      <c r="AH121" s="93">
        <v>10343.55</v>
      </c>
      <c r="AI121" s="107">
        <v>117.13</v>
      </c>
      <c r="AJ121" s="107">
        <v>128.59</v>
      </c>
      <c r="AK121" s="108">
        <v>-0.7</v>
      </c>
      <c r="AL121" s="108">
        <v>-0.3</v>
      </c>
      <c r="AM121" s="44">
        <v>-0.1</v>
      </c>
      <c r="AN121" s="44">
        <v>31.57</v>
      </c>
      <c r="AO121" s="87" t="s">
        <v>65</v>
      </c>
      <c r="AP121" s="87" t="s">
        <v>65</v>
      </c>
      <c r="AQ121" s="56" t="s">
        <v>11</v>
      </c>
      <c r="AR121" s="218" t="s">
        <v>74</v>
      </c>
    </row>
    <row r="122" spans="3:44" ht="24" customHeight="1" hidden="1">
      <c r="C122" s="220" t="s">
        <v>85</v>
      </c>
      <c r="D122" s="85" t="s">
        <v>11</v>
      </c>
      <c r="E122" s="44" t="s">
        <v>11</v>
      </c>
      <c r="F122" s="44" t="s">
        <v>11</v>
      </c>
      <c r="G122" s="44">
        <v>-0.3943036902440582</v>
      </c>
      <c r="H122" s="44">
        <v>3.1</v>
      </c>
      <c r="I122" s="87" t="s">
        <v>65</v>
      </c>
      <c r="J122" s="87" t="s">
        <v>65</v>
      </c>
      <c r="K122" s="87" t="s">
        <v>65</v>
      </c>
      <c r="L122" s="87" t="s">
        <v>65</v>
      </c>
      <c r="M122" s="87" t="s">
        <v>65</v>
      </c>
      <c r="N122" s="87" t="s">
        <v>65</v>
      </c>
      <c r="O122" s="87" t="s">
        <v>65</v>
      </c>
      <c r="P122" s="87" t="s">
        <v>65</v>
      </c>
      <c r="Q122" s="87">
        <v>-17.4</v>
      </c>
      <c r="R122" s="87">
        <v>96.4</v>
      </c>
      <c r="S122" s="111">
        <v>3.7</v>
      </c>
      <c r="T122" s="109">
        <v>90.9</v>
      </c>
      <c r="U122" s="108">
        <v>0.3</v>
      </c>
      <c r="V122" s="44">
        <v>0.8</v>
      </c>
      <c r="W122" s="44">
        <v>1.2</v>
      </c>
      <c r="X122" s="121">
        <v>4858.550901</v>
      </c>
      <c r="Y122" s="87">
        <v>9.186954193258686</v>
      </c>
      <c r="Z122" s="121">
        <v>3760.791874</v>
      </c>
      <c r="AA122" s="87">
        <v>10.653319073955458</v>
      </c>
      <c r="AB122" s="121">
        <v>1595.9</v>
      </c>
      <c r="AC122" s="44">
        <v>38.20905862994718</v>
      </c>
      <c r="AD122" s="108">
        <v>1.8</v>
      </c>
      <c r="AE122" s="108">
        <v>20.9</v>
      </c>
      <c r="AF122" s="24"/>
      <c r="AG122" s="110">
        <v>1.38</v>
      </c>
      <c r="AH122" s="93">
        <v>10219.05</v>
      </c>
      <c r="AI122" s="107">
        <v>110.48</v>
      </c>
      <c r="AJ122" s="107">
        <v>129.55</v>
      </c>
      <c r="AK122" s="108">
        <v>-0.6</v>
      </c>
      <c r="AL122" s="108">
        <v>-0.2</v>
      </c>
      <c r="AM122" s="44">
        <v>-0.1</v>
      </c>
      <c r="AN122" s="44">
        <v>29.2</v>
      </c>
      <c r="AO122" s="87" t="s">
        <v>65</v>
      </c>
      <c r="AP122" s="87" t="s">
        <v>65</v>
      </c>
      <c r="AQ122" s="56" t="s">
        <v>11</v>
      </c>
      <c r="AR122" s="218" t="s">
        <v>5</v>
      </c>
    </row>
    <row r="123" spans="3:44" ht="24" customHeight="1" hidden="1">
      <c r="C123" s="220" t="s">
        <v>6</v>
      </c>
      <c r="D123" s="85" t="s">
        <v>11</v>
      </c>
      <c r="E123" s="44" t="s">
        <v>11</v>
      </c>
      <c r="F123" s="44" t="s">
        <v>11</v>
      </c>
      <c r="G123" s="44">
        <v>17.2854204880218</v>
      </c>
      <c r="H123" s="44">
        <v>4.2</v>
      </c>
      <c r="I123" s="87" t="s">
        <v>65</v>
      </c>
      <c r="J123" s="87" t="s">
        <v>65</v>
      </c>
      <c r="K123" s="87" t="s">
        <v>65</v>
      </c>
      <c r="L123" s="87" t="s">
        <v>65</v>
      </c>
      <c r="M123" s="87" t="s">
        <v>65</v>
      </c>
      <c r="N123" s="87" t="s">
        <v>65</v>
      </c>
      <c r="O123" s="87" t="s">
        <v>65</v>
      </c>
      <c r="P123" s="87" t="s">
        <v>65</v>
      </c>
      <c r="Q123" s="87">
        <v>-20.9</v>
      </c>
      <c r="R123" s="87">
        <v>97.5</v>
      </c>
      <c r="S123" s="111">
        <v>1.1</v>
      </c>
      <c r="T123" s="109">
        <v>90.6</v>
      </c>
      <c r="U123" s="108">
        <v>-0.3</v>
      </c>
      <c r="V123" s="44">
        <v>0.8</v>
      </c>
      <c r="W123" s="44">
        <v>0.7</v>
      </c>
      <c r="X123" s="121">
        <v>4900.483442</v>
      </c>
      <c r="Y123" s="87">
        <v>5.396724817917203</v>
      </c>
      <c r="Z123" s="121">
        <v>3830.868789</v>
      </c>
      <c r="AA123" s="87">
        <v>1.9490798734760943</v>
      </c>
      <c r="AB123" s="121">
        <v>1244.6</v>
      </c>
      <c r="AC123" s="44">
        <v>37.2</v>
      </c>
      <c r="AD123" s="108">
        <v>1.5</v>
      </c>
      <c r="AE123" s="108">
        <v>20.6</v>
      </c>
      <c r="AF123" s="24"/>
      <c r="AG123" s="110">
        <v>1.465</v>
      </c>
      <c r="AH123" s="93">
        <v>10559.59</v>
      </c>
      <c r="AI123" s="107">
        <v>108.99</v>
      </c>
      <c r="AJ123" s="107">
        <v>126.26</v>
      </c>
      <c r="AK123" s="108">
        <v>-0.5</v>
      </c>
      <c r="AL123" s="108">
        <v>0</v>
      </c>
      <c r="AM123" s="44">
        <v>0.1</v>
      </c>
      <c r="AN123" s="44">
        <v>29.11</v>
      </c>
      <c r="AO123" s="87" t="s">
        <v>65</v>
      </c>
      <c r="AP123" s="87" t="s">
        <v>65</v>
      </c>
      <c r="AQ123" s="56" t="s">
        <v>11</v>
      </c>
      <c r="AR123" s="218" t="s">
        <v>6</v>
      </c>
    </row>
    <row r="124" spans="3:44" ht="24" customHeight="1" hidden="1">
      <c r="C124" s="220" t="s">
        <v>89</v>
      </c>
      <c r="D124" s="85" t="s">
        <v>11</v>
      </c>
      <c r="E124" s="44" t="s">
        <v>11</v>
      </c>
      <c r="F124" s="44" t="s">
        <v>11</v>
      </c>
      <c r="G124" s="44">
        <v>-12.653631470246182</v>
      </c>
      <c r="H124" s="44">
        <v>-1.2</v>
      </c>
      <c r="I124" s="87" t="s">
        <v>65</v>
      </c>
      <c r="J124" s="87" t="s">
        <v>65</v>
      </c>
      <c r="K124" s="87" t="s">
        <v>65</v>
      </c>
      <c r="L124" s="87" t="s">
        <v>65</v>
      </c>
      <c r="M124" s="87" t="s">
        <v>65</v>
      </c>
      <c r="N124" s="87" t="s">
        <v>65</v>
      </c>
      <c r="O124" s="87" t="s">
        <v>65</v>
      </c>
      <c r="P124" s="87" t="s">
        <v>65</v>
      </c>
      <c r="Q124" s="87">
        <v>-22.3</v>
      </c>
      <c r="R124" s="87">
        <v>98.8</v>
      </c>
      <c r="S124" s="111">
        <v>1.3</v>
      </c>
      <c r="T124" s="108">
        <v>91.6</v>
      </c>
      <c r="U124" s="108">
        <v>1.1</v>
      </c>
      <c r="V124" s="44">
        <v>-1.2</v>
      </c>
      <c r="W124" s="44">
        <v>-0.7</v>
      </c>
      <c r="X124" s="121">
        <v>4547.423083</v>
      </c>
      <c r="Y124" s="87">
        <v>-1.9890933635665249</v>
      </c>
      <c r="Z124" s="121">
        <v>3557.493736</v>
      </c>
      <c r="AA124" s="87">
        <v>-5.135867574948222</v>
      </c>
      <c r="AB124" s="121">
        <v>1491.7</v>
      </c>
      <c r="AC124" s="44">
        <v>33.4</v>
      </c>
      <c r="AD124" s="108">
        <v>1.6</v>
      </c>
      <c r="AE124" s="108">
        <v>16.7</v>
      </c>
      <c r="AF124" s="24"/>
      <c r="AG124" s="110">
        <v>1.31</v>
      </c>
      <c r="AH124" s="93">
        <v>10100.57</v>
      </c>
      <c r="AI124" s="107">
        <v>109.34</v>
      </c>
      <c r="AJ124" s="158">
        <v>131.35</v>
      </c>
      <c r="AK124" s="108">
        <v>-0.5</v>
      </c>
      <c r="AL124" s="108">
        <v>-0.5</v>
      </c>
      <c r="AM124" s="44">
        <v>-0.1</v>
      </c>
      <c r="AN124" s="44">
        <v>30.41</v>
      </c>
      <c r="AO124" s="87" t="s">
        <v>65</v>
      </c>
      <c r="AP124" s="87" t="s">
        <v>65</v>
      </c>
      <c r="AQ124" s="56" t="s">
        <v>11</v>
      </c>
      <c r="AR124" s="218" t="s">
        <v>7</v>
      </c>
    </row>
    <row r="125" spans="3:44" ht="24" customHeight="1" hidden="1">
      <c r="C125" s="227" t="s">
        <v>8</v>
      </c>
      <c r="D125" s="132" t="s">
        <v>11</v>
      </c>
      <c r="E125" s="128" t="s">
        <v>11</v>
      </c>
      <c r="F125" s="128" t="s">
        <v>11</v>
      </c>
      <c r="G125" s="128">
        <v>6.407318184777637</v>
      </c>
      <c r="H125" s="128">
        <v>0.5</v>
      </c>
      <c r="I125" s="133" t="s">
        <v>65</v>
      </c>
      <c r="J125" s="133" t="s">
        <v>65</v>
      </c>
      <c r="K125" s="133" t="s">
        <v>65</v>
      </c>
      <c r="L125" s="133" t="s">
        <v>65</v>
      </c>
      <c r="M125" s="133" t="s">
        <v>65</v>
      </c>
      <c r="N125" s="133" t="s">
        <v>65</v>
      </c>
      <c r="O125" s="133" t="s">
        <v>65</v>
      </c>
      <c r="P125" s="133" t="s">
        <v>65</v>
      </c>
      <c r="Q125" s="133">
        <v>-20.3</v>
      </c>
      <c r="R125" s="133">
        <v>98.2</v>
      </c>
      <c r="S125" s="134">
        <v>-0.6</v>
      </c>
      <c r="T125" s="135">
        <v>89.8</v>
      </c>
      <c r="U125" s="136">
        <v>-2</v>
      </c>
      <c r="V125" s="128">
        <v>0</v>
      </c>
      <c r="W125" s="128">
        <v>-0.2</v>
      </c>
      <c r="X125" s="137">
        <v>4957.724675</v>
      </c>
      <c r="Y125" s="133">
        <v>8.540457324298401</v>
      </c>
      <c r="Z125" s="137">
        <v>3835.654487</v>
      </c>
      <c r="AA125" s="133">
        <v>1.65039242558953</v>
      </c>
      <c r="AB125" s="137">
        <v>1196.6</v>
      </c>
      <c r="AC125" s="128">
        <v>38.7</v>
      </c>
      <c r="AD125" s="136">
        <v>1.5</v>
      </c>
      <c r="AE125" s="136">
        <v>13.2</v>
      </c>
      <c r="AF125" s="24"/>
      <c r="AG125" s="138">
        <v>1.36</v>
      </c>
      <c r="AH125" s="139">
        <v>10676.64</v>
      </c>
      <c r="AI125" s="140">
        <v>106.97</v>
      </c>
      <c r="AJ125" s="159">
        <v>134.91</v>
      </c>
      <c r="AK125" s="136">
        <v>-0.2</v>
      </c>
      <c r="AL125" s="136">
        <v>-0.4</v>
      </c>
      <c r="AM125" s="128">
        <v>0</v>
      </c>
      <c r="AN125" s="128">
        <v>32.52</v>
      </c>
      <c r="AO125" s="133" t="s">
        <v>65</v>
      </c>
      <c r="AP125" s="133" t="s">
        <v>65</v>
      </c>
      <c r="AQ125" s="129" t="s">
        <v>11</v>
      </c>
      <c r="AR125" s="227" t="s">
        <v>8</v>
      </c>
    </row>
    <row r="126" spans="3:44" ht="24" customHeight="1" hidden="1">
      <c r="C126" s="226" t="s">
        <v>268</v>
      </c>
      <c r="D126" s="141" t="s">
        <v>11</v>
      </c>
      <c r="E126" s="130" t="s">
        <v>11</v>
      </c>
      <c r="F126" s="130" t="s">
        <v>11</v>
      </c>
      <c r="G126" s="130">
        <v>-5.199034046988231</v>
      </c>
      <c r="H126" s="130">
        <v>7.5</v>
      </c>
      <c r="I126" s="142" t="s">
        <v>65</v>
      </c>
      <c r="J126" s="142" t="s">
        <v>65</v>
      </c>
      <c r="K126" s="142" t="s">
        <v>65</v>
      </c>
      <c r="L126" s="142" t="s">
        <v>65</v>
      </c>
      <c r="M126" s="142" t="s">
        <v>65</v>
      </c>
      <c r="N126" s="142" t="s">
        <v>65</v>
      </c>
      <c r="O126" s="142" t="s">
        <v>65</v>
      </c>
      <c r="P126" s="142" t="s">
        <v>65</v>
      </c>
      <c r="Q126" s="142">
        <v>-18.2</v>
      </c>
      <c r="R126" s="142">
        <v>101</v>
      </c>
      <c r="S126" s="143">
        <v>2.9</v>
      </c>
      <c r="T126" s="144">
        <v>89.1</v>
      </c>
      <c r="U126" s="145">
        <v>-0.8</v>
      </c>
      <c r="V126" s="145">
        <v>2</v>
      </c>
      <c r="W126" s="145">
        <v>2.2</v>
      </c>
      <c r="X126" s="146">
        <v>4274.217072</v>
      </c>
      <c r="Y126" s="142">
        <v>11.265694507330409</v>
      </c>
      <c r="Z126" s="146">
        <v>3785.937084</v>
      </c>
      <c r="AA126" s="142">
        <v>1.0843898389564401</v>
      </c>
      <c r="AB126" s="146">
        <v>1078.5</v>
      </c>
      <c r="AC126" s="130">
        <v>140.6</v>
      </c>
      <c r="AD126" s="145">
        <v>1.6</v>
      </c>
      <c r="AE126" s="145">
        <v>13.6</v>
      </c>
      <c r="AF126" s="24"/>
      <c r="AG126" s="147">
        <v>1.32</v>
      </c>
      <c r="AH126" s="148">
        <v>10783.61</v>
      </c>
      <c r="AI126" s="149">
        <v>105.88</v>
      </c>
      <c r="AJ126" s="160">
        <v>131.95</v>
      </c>
      <c r="AK126" s="145">
        <v>0</v>
      </c>
      <c r="AL126" s="145">
        <v>-0.3</v>
      </c>
      <c r="AM126" s="130">
        <v>-0.1</v>
      </c>
      <c r="AN126" s="130">
        <v>33.05</v>
      </c>
      <c r="AO126" s="142" t="s">
        <v>65</v>
      </c>
      <c r="AP126" s="142" t="s">
        <v>65</v>
      </c>
      <c r="AQ126" s="131" t="s">
        <v>11</v>
      </c>
      <c r="AR126" s="226" t="s">
        <v>268</v>
      </c>
    </row>
    <row r="127" spans="3:44" ht="24" customHeight="1" hidden="1">
      <c r="C127" s="218" t="s">
        <v>269</v>
      </c>
      <c r="D127" s="85" t="s">
        <v>11</v>
      </c>
      <c r="E127" s="44" t="s">
        <v>11</v>
      </c>
      <c r="F127" s="44" t="s">
        <v>11</v>
      </c>
      <c r="G127" s="44">
        <v>0.911462395318452</v>
      </c>
      <c r="H127" s="44">
        <v>-2.8</v>
      </c>
      <c r="I127" s="87" t="s">
        <v>65</v>
      </c>
      <c r="J127" s="87" t="s">
        <v>65</v>
      </c>
      <c r="K127" s="87" t="s">
        <v>65</v>
      </c>
      <c r="L127" s="87" t="s">
        <v>65</v>
      </c>
      <c r="M127" s="87" t="s">
        <v>65</v>
      </c>
      <c r="N127" s="87" t="s">
        <v>65</v>
      </c>
      <c r="O127" s="87" t="s">
        <v>65</v>
      </c>
      <c r="P127" s="87" t="s">
        <v>65</v>
      </c>
      <c r="Q127" s="87">
        <v>-20.3</v>
      </c>
      <c r="R127" s="104">
        <v>97.2</v>
      </c>
      <c r="S127" s="111">
        <v>-3.8</v>
      </c>
      <c r="T127" s="109">
        <v>89.7</v>
      </c>
      <c r="U127" s="108">
        <v>0.7</v>
      </c>
      <c r="V127" s="108">
        <v>-3.1</v>
      </c>
      <c r="W127" s="108">
        <v>-3.4</v>
      </c>
      <c r="X127" s="121">
        <v>4767.653991</v>
      </c>
      <c r="Y127" s="44">
        <v>10.240991415023132</v>
      </c>
      <c r="Z127" s="121">
        <v>3371.97682</v>
      </c>
      <c r="AA127" s="87">
        <v>-0.7533771687252937</v>
      </c>
      <c r="AB127" s="121">
        <v>2149.4</v>
      </c>
      <c r="AC127" s="44">
        <v>45.7</v>
      </c>
      <c r="AD127" s="108">
        <v>1.7</v>
      </c>
      <c r="AE127" s="109">
        <v>16.2</v>
      </c>
      <c r="AF127" s="24"/>
      <c r="AG127" s="110">
        <v>1.22</v>
      </c>
      <c r="AH127" s="93">
        <v>11041.92</v>
      </c>
      <c r="AI127" s="107">
        <v>109.08</v>
      </c>
      <c r="AJ127" s="158">
        <v>135.61</v>
      </c>
      <c r="AK127" s="108">
        <v>0</v>
      </c>
      <c r="AL127" s="108">
        <v>0</v>
      </c>
      <c r="AM127" s="44">
        <v>0</v>
      </c>
      <c r="AN127" s="44">
        <v>36.16</v>
      </c>
      <c r="AO127" s="87" t="s">
        <v>65</v>
      </c>
      <c r="AP127" s="87" t="s">
        <v>65</v>
      </c>
      <c r="AQ127" s="56" t="s">
        <v>11</v>
      </c>
      <c r="AR127" s="218" t="s">
        <v>269</v>
      </c>
    </row>
    <row r="128" spans="3:44" ht="24" customHeight="1" hidden="1">
      <c r="C128" s="218" t="s">
        <v>1</v>
      </c>
      <c r="D128" s="85" t="s">
        <v>11</v>
      </c>
      <c r="E128" s="44" t="s">
        <v>11</v>
      </c>
      <c r="F128" s="44" t="s">
        <v>11</v>
      </c>
      <c r="G128" s="44">
        <v>-2.5477625527941257</v>
      </c>
      <c r="H128" s="44">
        <v>-5.5</v>
      </c>
      <c r="I128" s="87" t="s">
        <v>65</v>
      </c>
      <c r="J128" s="87" t="s">
        <v>65</v>
      </c>
      <c r="K128" s="87" t="s">
        <v>65</v>
      </c>
      <c r="L128" s="87" t="s">
        <v>65</v>
      </c>
      <c r="M128" s="87" t="s">
        <v>65</v>
      </c>
      <c r="N128" s="87" t="s">
        <v>65</v>
      </c>
      <c r="O128" s="87" t="s">
        <v>65</v>
      </c>
      <c r="P128" s="87" t="s">
        <v>65</v>
      </c>
      <c r="Q128" s="87">
        <v>-14.8</v>
      </c>
      <c r="R128" s="104">
        <v>98.4</v>
      </c>
      <c r="S128" s="111">
        <v>1.2</v>
      </c>
      <c r="T128" s="108">
        <v>89.9</v>
      </c>
      <c r="U128" s="108">
        <v>0.2</v>
      </c>
      <c r="V128" s="108">
        <v>1.6</v>
      </c>
      <c r="W128" s="108">
        <v>1.8</v>
      </c>
      <c r="X128" s="121">
        <v>5442.413651</v>
      </c>
      <c r="Y128" s="44">
        <v>13.238889628615922</v>
      </c>
      <c r="Z128" s="121">
        <v>4323.834658</v>
      </c>
      <c r="AA128" s="44">
        <v>12.43312580986067</v>
      </c>
      <c r="AB128" s="121">
        <v>1841.5</v>
      </c>
      <c r="AC128" s="44">
        <v>14</v>
      </c>
      <c r="AD128" s="108">
        <v>1.7</v>
      </c>
      <c r="AE128" s="109">
        <v>11.9</v>
      </c>
      <c r="AF128" s="24"/>
      <c r="AG128" s="92">
        <v>1.435</v>
      </c>
      <c r="AH128" s="93">
        <v>11715.39</v>
      </c>
      <c r="AI128" s="107">
        <v>103.95</v>
      </c>
      <c r="AJ128" s="158">
        <v>128.21</v>
      </c>
      <c r="AK128" s="108">
        <v>0.2</v>
      </c>
      <c r="AL128" s="108">
        <v>-0.1</v>
      </c>
      <c r="AM128" s="44">
        <v>-0.1</v>
      </c>
      <c r="AN128" s="44">
        <v>35.76</v>
      </c>
      <c r="AO128" s="87" t="s">
        <v>65</v>
      </c>
      <c r="AP128" s="87" t="s">
        <v>65</v>
      </c>
      <c r="AQ128" s="56" t="s">
        <v>11</v>
      </c>
      <c r="AR128" s="218" t="s">
        <v>1</v>
      </c>
    </row>
    <row r="129" spans="3:44" ht="24" customHeight="1" hidden="1">
      <c r="C129" s="218" t="s">
        <v>4</v>
      </c>
      <c r="D129" s="85" t="s">
        <v>11</v>
      </c>
      <c r="E129" s="44" t="s">
        <v>11</v>
      </c>
      <c r="F129" s="44" t="s">
        <v>11</v>
      </c>
      <c r="G129" s="44">
        <v>8.50031394323645</v>
      </c>
      <c r="H129" s="44">
        <v>9.9</v>
      </c>
      <c r="I129" s="87" t="s">
        <v>65</v>
      </c>
      <c r="J129" s="87" t="s">
        <v>65</v>
      </c>
      <c r="K129" s="87" t="s">
        <v>65</v>
      </c>
      <c r="L129" s="87" t="s">
        <v>65</v>
      </c>
      <c r="M129" s="87" t="s">
        <v>65</v>
      </c>
      <c r="N129" s="87" t="s">
        <v>65</v>
      </c>
      <c r="O129" s="87" t="s">
        <v>65</v>
      </c>
      <c r="P129" s="87" t="s">
        <v>65</v>
      </c>
      <c r="Q129" s="87">
        <v>-17.3</v>
      </c>
      <c r="R129" s="87">
        <v>101</v>
      </c>
      <c r="S129" s="111">
        <v>2.6</v>
      </c>
      <c r="T129" s="108">
        <v>91.2</v>
      </c>
      <c r="U129" s="108">
        <v>1.4</v>
      </c>
      <c r="V129" s="108">
        <v>2</v>
      </c>
      <c r="W129" s="108">
        <v>2</v>
      </c>
      <c r="X129" s="121">
        <v>5106.308596</v>
      </c>
      <c r="Y129" s="44">
        <f aca="true" t="shared" si="3" ref="Y129:Y155">+X129/X117*100-100</f>
        <v>10.790113935950856</v>
      </c>
      <c r="Z129" s="121">
        <v>4031.56286</v>
      </c>
      <c r="AA129" s="44">
        <f>+Z129/Z117*100-100</f>
        <v>6.641644956443329</v>
      </c>
      <c r="AB129" s="121">
        <v>1546.7</v>
      </c>
      <c r="AC129" s="44">
        <v>20.2</v>
      </c>
      <c r="AD129" s="108">
        <v>1.9</v>
      </c>
      <c r="AE129" s="109">
        <v>6.6</v>
      </c>
      <c r="AF129" s="24"/>
      <c r="AG129" s="92">
        <v>1.535</v>
      </c>
      <c r="AH129" s="93">
        <v>11761.79</v>
      </c>
      <c r="AI129" s="107">
        <v>110.44</v>
      </c>
      <c r="AJ129" s="158">
        <v>131.96</v>
      </c>
      <c r="AK129" s="108">
        <v>0.6</v>
      </c>
      <c r="AL129" s="108">
        <v>-0.4</v>
      </c>
      <c r="AM129" s="44">
        <v>-0.2</v>
      </c>
      <c r="AN129" s="44">
        <v>37.38</v>
      </c>
      <c r="AO129" s="87" t="s">
        <v>65</v>
      </c>
      <c r="AP129" s="87" t="s">
        <v>65</v>
      </c>
      <c r="AQ129" s="56" t="s">
        <v>11</v>
      </c>
      <c r="AR129" s="218" t="s">
        <v>4</v>
      </c>
    </row>
    <row r="130" spans="3:44" ht="24" customHeight="1" hidden="1">
      <c r="C130" s="218" t="s">
        <v>66</v>
      </c>
      <c r="D130" s="85" t="s">
        <v>11</v>
      </c>
      <c r="E130" s="44" t="s">
        <v>11</v>
      </c>
      <c r="F130" s="44" t="s">
        <v>11</v>
      </c>
      <c r="G130" s="44">
        <v>-0.048191021952121105</v>
      </c>
      <c r="H130" s="44">
        <v>0.6</v>
      </c>
      <c r="I130" s="87" t="s">
        <v>65</v>
      </c>
      <c r="J130" s="87" t="s">
        <v>65</v>
      </c>
      <c r="K130" s="87" t="s">
        <v>65</v>
      </c>
      <c r="L130" s="87" t="s">
        <v>65</v>
      </c>
      <c r="M130" s="87" t="s">
        <v>65</v>
      </c>
      <c r="N130" s="87" t="s">
        <v>65</v>
      </c>
      <c r="O130" s="87" t="s">
        <v>65</v>
      </c>
      <c r="P130" s="87" t="s">
        <v>65</v>
      </c>
      <c r="Q130" s="87">
        <v>-25</v>
      </c>
      <c r="R130" s="87">
        <v>100.5</v>
      </c>
      <c r="S130" s="111">
        <v>-0.5</v>
      </c>
      <c r="T130" s="108">
        <v>89.9</v>
      </c>
      <c r="U130" s="108">
        <v>-1.4</v>
      </c>
      <c r="V130" s="108">
        <v>-1</v>
      </c>
      <c r="W130" s="108">
        <v>-1</v>
      </c>
      <c r="X130" s="121">
        <v>4729.667988</v>
      </c>
      <c r="Y130" s="44">
        <f t="shared" si="3"/>
        <v>9.957987241653242</v>
      </c>
      <c r="Z130" s="121">
        <v>3793.552714</v>
      </c>
      <c r="AA130" s="44">
        <f aca="true" t="shared" si="4" ref="AA130:AA155">+Z130/Z118*100-100</f>
        <v>5.02457360920161</v>
      </c>
      <c r="AB130" s="121">
        <v>1712.3</v>
      </c>
      <c r="AC130" s="44">
        <v>24</v>
      </c>
      <c r="AD130" s="108" t="s">
        <v>72</v>
      </c>
      <c r="AE130" s="109">
        <v>7.4</v>
      </c>
      <c r="AF130" s="24"/>
      <c r="AG130" s="92">
        <v>1.525</v>
      </c>
      <c r="AH130" s="93">
        <v>11236.37</v>
      </c>
      <c r="AI130" s="107">
        <v>109.56</v>
      </c>
      <c r="AJ130" s="158">
        <v>133.78</v>
      </c>
      <c r="AK130" s="108">
        <v>0.9</v>
      </c>
      <c r="AL130" s="108">
        <v>-0.5</v>
      </c>
      <c r="AM130" s="44">
        <v>-0.3</v>
      </c>
      <c r="AN130" s="44">
        <v>39.88</v>
      </c>
      <c r="AO130" s="87" t="s">
        <v>65</v>
      </c>
      <c r="AP130" s="87" t="s">
        <v>65</v>
      </c>
      <c r="AQ130" s="56" t="s">
        <v>11</v>
      </c>
      <c r="AR130" s="218" t="s">
        <v>66</v>
      </c>
    </row>
    <row r="131" spans="3:44" ht="24" customHeight="1" hidden="1">
      <c r="C131" s="218" t="s">
        <v>2</v>
      </c>
      <c r="D131" s="85" t="s">
        <v>11</v>
      </c>
      <c r="E131" s="44" t="s">
        <v>11</v>
      </c>
      <c r="F131" s="44" t="s">
        <v>11</v>
      </c>
      <c r="G131" s="44">
        <v>-0.13596823911043998</v>
      </c>
      <c r="H131" s="44">
        <v>1.5</v>
      </c>
      <c r="I131" s="87" t="s">
        <v>65</v>
      </c>
      <c r="J131" s="87" t="s">
        <v>65</v>
      </c>
      <c r="K131" s="87" t="s">
        <v>65</v>
      </c>
      <c r="L131" s="87" t="s">
        <v>65</v>
      </c>
      <c r="M131" s="87" t="s">
        <v>65</v>
      </c>
      <c r="N131" s="87" t="s">
        <v>65</v>
      </c>
      <c r="O131" s="87" t="s">
        <v>65</v>
      </c>
      <c r="P131" s="87" t="s">
        <v>65</v>
      </c>
      <c r="Q131" s="87">
        <v>-21.9</v>
      </c>
      <c r="R131" s="87">
        <v>101</v>
      </c>
      <c r="S131" s="111">
        <v>0.5</v>
      </c>
      <c r="T131" s="108">
        <v>90</v>
      </c>
      <c r="U131" s="108">
        <v>0.1</v>
      </c>
      <c r="V131" s="108">
        <v>0.6</v>
      </c>
      <c r="W131" s="108">
        <v>0.7</v>
      </c>
      <c r="X131" s="121">
        <v>5289.194812</v>
      </c>
      <c r="Y131" s="44">
        <f t="shared" si="3"/>
        <v>19.43670611613544</v>
      </c>
      <c r="Z131" s="121">
        <v>4148.621116</v>
      </c>
      <c r="AA131" s="44">
        <f t="shared" si="4"/>
        <v>15.538624198932865</v>
      </c>
      <c r="AB131" s="121">
        <v>1282.9</v>
      </c>
      <c r="AC131" s="44">
        <v>15.8</v>
      </c>
      <c r="AD131" s="108">
        <v>1.7</v>
      </c>
      <c r="AE131" s="109">
        <v>4.4</v>
      </c>
      <c r="AF131" s="24"/>
      <c r="AG131" s="92">
        <v>1.78</v>
      </c>
      <c r="AH131" s="93">
        <v>11858.87</v>
      </c>
      <c r="AI131" s="107">
        <v>108.69</v>
      </c>
      <c r="AJ131" s="158">
        <v>132</v>
      </c>
      <c r="AK131" s="108">
        <v>1.5</v>
      </c>
      <c r="AL131" s="108">
        <v>0</v>
      </c>
      <c r="AM131" s="44">
        <v>-0.1</v>
      </c>
      <c r="AN131" s="44">
        <v>37.05</v>
      </c>
      <c r="AO131" s="87" t="s">
        <v>65</v>
      </c>
      <c r="AP131" s="87" t="s">
        <v>65</v>
      </c>
      <c r="AQ131" s="56" t="s">
        <v>11</v>
      </c>
      <c r="AR131" s="218" t="s">
        <v>2</v>
      </c>
    </row>
    <row r="132" spans="3:44" ht="24" customHeight="1" hidden="1">
      <c r="C132" s="218" t="s">
        <v>3</v>
      </c>
      <c r="D132" s="85" t="s">
        <v>11</v>
      </c>
      <c r="E132" s="44" t="s">
        <v>11</v>
      </c>
      <c r="F132" s="44" t="s">
        <v>11</v>
      </c>
      <c r="G132" s="44">
        <v>-6.468900874694455</v>
      </c>
      <c r="H132" s="44">
        <v>2.6</v>
      </c>
      <c r="I132" s="87" t="s">
        <v>65</v>
      </c>
      <c r="J132" s="87" t="s">
        <v>65</v>
      </c>
      <c r="K132" s="87" t="s">
        <v>65</v>
      </c>
      <c r="L132" s="87" t="s">
        <v>65</v>
      </c>
      <c r="M132" s="87" t="s">
        <v>65</v>
      </c>
      <c r="N132" s="87" t="s">
        <v>65</v>
      </c>
      <c r="O132" s="87" t="s">
        <v>65</v>
      </c>
      <c r="P132" s="87" t="s">
        <v>65</v>
      </c>
      <c r="Q132" s="87">
        <v>-18.4</v>
      </c>
      <c r="R132" s="104">
        <v>101.1</v>
      </c>
      <c r="S132" s="111">
        <v>0.1</v>
      </c>
      <c r="T132" s="108">
        <v>88.2</v>
      </c>
      <c r="U132" s="108">
        <v>-2</v>
      </c>
      <c r="V132" s="108">
        <v>-0.3</v>
      </c>
      <c r="W132" s="108">
        <v>0</v>
      </c>
      <c r="X132" s="121">
        <v>5307.46556</v>
      </c>
      <c r="Y132" s="44">
        <f t="shared" si="3"/>
        <v>14.306743355520709</v>
      </c>
      <c r="Z132" s="121">
        <v>4178.830575</v>
      </c>
      <c r="AA132" s="44">
        <f t="shared" si="4"/>
        <v>8.428288476088767</v>
      </c>
      <c r="AB132" s="121">
        <v>1637.3</v>
      </c>
      <c r="AC132" s="44">
        <f>+AB132/AB120*100-100</f>
        <v>8.459194488606258</v>
      </c>
      <c r="AD132" s="108">
        <v>1.8</v>
      </c>
      <c r="AE132" s="109">
        <v>4.7</v>
      </c>
      <c r="AF132" s="162"/>
      <c r="AG132" s="92">
        <v>1.85</v>
      </c>
      <c r="AH132" s="93">
        <v>11325.78</v>
      </c>
      <c r="AI132" s="107">
        <v>111.67</v>
      </c>
      <c r="AJ132" s="158">
        <v>134.85</v>
      </c>
      <c r="AK132" s="108">
        <v>1.7</v>
      </c>
      <c r="AL132" s="108">
        <v>-0.1</v>
      </c>
      <c r="AM132" s="44">
        <v>-0.2</v>
      </c>
      <c r="AN132" s="44">
        <v>43.8</v>
      </c>
      <c r="AO132" s="87" t="s">
        <v>65</v>
      </c>
      <c r="AP132" s="87" t="s">
        <v>65</v>
      </c>
      <c r="AQ132" s="56" t="s">
        <v>11</v>
      </c>
      <c r="AR132" s="220" t="s">
        <v>3</v>
      </c>
    </row>
    <row r="133" spans="3:44" ht="24" customHeight="1" hidden="1">
      <c r="C133" s="218" t="s">
        <v>74</v>
      </c>
      <c r="D133" s="85" t="s">
        <v>11</v>
      </c>
      <c r="E133" s="44" t="s">
        <v>11</v>
      </c>
      <c r="F133" s="44" t="s">
        <v>11</v>
      </c>
      <c r="G133" s="44">
        <v>2.8462852613459404</v>
      </c>
      <c r="H133" s="44">
        <v>-2.2</v>
      </c>
      <c r="I133" s="87" t="s">
        <v>65</v>
      </c>
      <c r="J133" s="87" t="s">
        <v>65</v>
      </c>
      <c r="K133" s="87" t="s">
        <v>65</v>
      </c>
      <c r="L133" s="87" t="s">
        <v>65</v>
      </c>
      <c r="M133" s="87" t="s">
        <v>65</v>
      </c>
      <c r="N133" s="87" t="s">
        <v>65</v>
      </c>
      <c r="O133" s="87" t="s">
        <v>65</v>
      </c>
      <c r="P133" s="87" t="s">
        <v>65</v>
      </c>
      <c r="Q133" s="87">
        <v>-13.3</v>
      </c>
      <c r="R133" s="87">
        <v>100.8</v>
      </c>
      <c r="S133" s="111">
        <v>-0.3</v>
      </c>
      <c r="T133" s="108">
        <v>90</v>
      </c>
      <c r="U133" s="108">
        <v>2</v>
      </c>
      <c r="V133" s="108">
        <v>0.2</v>
      </c>
      <c r="W133" s="108">
        <v>-0.1</v>
      </c>
      <c r="X133" s="121">
        <v>4785.482153</v>
      </c>
      <c r="Y133" s="44">
        <f t="shared" si="3"/>
        <v>10.522695414240204</v>
      </c>
      <c r="Z133" s="121">
        <v>4212.543255</v>
      </c>
      <c r="AA133" s="44">
        <f t="shared" si="4"/>
        <v>18.616339767830553</v>
      </c>
      <c r="AB133" s="121">
        <v>1441.1</v>
      </c>
      <c r="AC133" s="44">
        <f>+AB133/AB121*100-100</f>
        <v>1.8949303542388378</v>
      </c>
      <c r="AD133" s="108" t="s">
        <v>81</v>
      </c>
      <c r="AE133" s="109">
        <v>4.6</v>
      </c>
      <c r="AF133" s="162"/>
      <c r="AG133" s="92">
        <v>1.535</v>
      </c>
      <c r="AH133" s="93">
        <v>11081.79</v>
      </c>
      <c r="AI133" s="107">
        <v>109.86</v>
      </c>
      <c r="AJ133" s="158">
        <v>133.59</v>
      </c>
      <c r="AK133" s="108">
        <v>1.7</v>
      </c>
      <c r="AL133" s="108">
        <v>-0.2</v>
      </c>
      <c r="AM133" s="44">
        <v>-0.2</v>
      </c>
      <c r="AN133" s="44">
        <v>42.12</v>
      </c>
      <c r="AO133" s="87" t="s">
        <v>65</v>
      </c>
      <c r="AP133" s="87" t="s">
        <v>65</v>
      </c>
      <c r="AQ133" s="56" t="s">
        <v>11</v>
      </c>
      <c r="AR133" s="220" t="s">
        <v>74</v>
      </c>
    </row>
    <row r="134" spans="3:44" ht="24" customHeight="1" hidden="1">
      <c r="C134" s="218" t="s">
        <v>5</v>
      </c>
      <c r="D134" s="85" t="s">
        <v>11</v>
      </c>
      <c r="E134" s="44" t="s">
        <v>11</v>
      </c>
      <c r="F134" s="44" t="s">
        <v>11</v>
      </c>
      <c r="G134" s="44">
        <v>0.4008941893442852</v>
      </c>
      <c r="H134" s="44">
        <v>-2.5</v>
      </c>
      <c r="I134" s="87" t="s">
        <v>65</v>
      </c>
      <c r="J134" s="87" t="s">
        <v>65</v>
      </c>
      <c r="K134" s="87" t="s">
        <v>65</v>
      </c>
      <c r="L134" s="87" t="s">
        <v>65</v>
      </c>
      <c r="M134" s="87" t="s">
        <v>65</v>
      </c>
      <c r="N134" s="87" t="s">
        <v>65</v>
      </c>
      <c r="O134" s="87" t="s">
        <v>65</v>
      </c>
      <c r="P134" s="87" t="s">
        <v>65</v>
      </c>
      <c r="Q134" s="87">
        <v>-10.1</v>
      </c>
      <c r="R134" s="104">
        <v>100.2</v>
      </c>
      <c r="S134" s="111">
        <v>-0.6</v>
      </c>
      <c r="T134" s="108">
        <v>91.5</v>
      </c>
      <c r="U134" s="108">
        <v>1.7</v>
      </c>
      <c r="V134" s="108">
        <v>0</v>
      </c>
      <c r="W134" s="108">
        <v>-0.2</v>
      </c>
      <c r="X134" s="121">
        <v>5445.803712</v>
      </c>
      <c r="Y134" s="44">
        <f t="shared" si="3"/>
        <v>12.086995134272044</v>
      </c>
      <c r="Z134" s="121">
        <v>4232.570452</v>
      </c>
      <c r="AA134" s="44">
        <f t="shared" si="4"/>
        <v>12.544660640797801</v>
      </c>
      <c r="AB134" s="121">
        <v>1744.6</v>
      </c>
      <c r="AC134" s="44">
        <f>+AB134/AB122*100-100</f>
        <v>9.317626417695337</v>
      </c>
      <c r="AD134" s="108">
        <v>2</v>
      </c>
      <c r="AE134" s="109">
        <v>4.7</v>
      </c>
      <c r="AF134" s="162"/>
      <c r="AG134" s="92">
        <v>1.44</v>
      </c>
      <c r="AH134" s="93">
        <v>10823.57</v>
      </c>
      <c r="AI134" s="107">
        <v>110.92</v>
      </c>
      <c r="AJ134" s="158">
        <v>137.83</v>
      </c>
      <c r="AK134" s="108">
        <v>1.9</v>
      </c>
      <c r="AL134" s="314">
        <v>0</v>
      </c>
      <c r="AM134" s="315" t="s">
        <v>283</v>
      </c>
      <c r="AN134" s="44">
        <v>49.64</v>
      </c>
      <c r="AO134" s="87" t="s">
        <v>65</v>
      </c>
      <c r="AP134" s="87" t="s">
        <v>65</v>
      </c>
      <c r="AQ134" s="56" t="s">
        <v>11</v>
      </c>
      <c r="AR134" s="220" t="s">
        <v>5</v>
      </c>
    </row>
    <row r="135" spans="3:44" ht="24" customHeight="1" hidden="1">
      <c r="C135" s="218" t="s">
        <v>6</v>
      </c>
      <c r="D135" s="85" t="s">
        <v>11</v>
      </c>
      <c r="E135" s="44" t="s">
        <v>11</v>
      </c>
      <c r="F135" s="44" t="s">
        <v>11</v>
      </c>
      <c r="G135" s="44">
        <v>0.14495042298123906</v>
      </c>
      <c r="H135" s="44">
        <v>0.3</v>
      </c>
      <c r="I135" s="87" t="s">
        <v>65</v>
      </c>
      <c r="J135" s="87" t="s">
        <v>65</v>
      </c>
      <c r="K135" s="87" t="s">
        <v>65</v>
      </c>
      <c r="L135" s="87" t="s">
        <v>65</v>
      </c>
      <c r="M135" s="87" t="s">
        <v>65</v>
      </c>
      <c r="N135" s="87" t="s">
        <v>65</v>
      </c>
      <c r="O135" s="87" t="s">
        <v>65</v>
      </c>
      <c r="P135" s="87" t="s">
        <v>65</v>
      </c>
      <c r="Q135" s="87">
        <v>-17.8</v>
      </c>
      <c r="R135" s="104">
        <v>99.1</v>
      </c>
      <c r="S135" s="111">
        <v>-1.1</v>
      </c>
      <c r="T135" s="108">
        <v>90.5</v>
      </c>
      <c r="U135" s="108">
        <v>-1.1</v>
      </c>
      <c r="V135" s="108">
        <v>0.3</v>
      </c>
      <c r="W135" s="108">
        <v>-0.1</v>
      </c>
      <c r="X135" s="121">
        <v>5472.011536</v>
      </c>
      <c r="Y135" s="44">
        <f t="shared" si="3"/>
        <v>11.662687993222704</v>
      </c>
      <c r="Z135" s="121">
        <v>4317.95393</v>
      </c>
      <c r="AA135" s="44">
        <f t="shared" si="4"/>
        <v>12.714743517152584</v>
      </c>
      <c r="AB135" s="121">
        <v>1341.5</v>
      </c>
      <c r="AC135" s="44">
        <f>+AB135/AB123*100-100</f>
        <v>7.785633938614822</v>
      </c>
      <c r="AD135" s="108">
        <v>2</v>
      </c>
      <c r="AE135" s="109">
        <v>4.2</v>
      </c>
      <c r="AF135" s="162"/>
      <c r="AG135" s="92">
        <v>1.49</v>
      </c>
      <c r="AH135" s="93">
        <v>10771.42</v>
      </c>
      <c r="AI135" s="107">
        <v>105.87</v>
      </c>
      <c r="AJ135" s="158">
        <v>135.27</v>
      </c>
      <c r="AK135" s="108">
        <v>2.1</v>
      </c>
      <c r="AL135" s="314">
        <v>0.5</v>
      </c>
      <c r="AM135" s="315" t="s">
        <v>284</v>
      </c>
      <c r="AN135" s="44">
        <v>51.76</v>
      </c>
      <c r="AO135" s="87" t="s">
        <v>65</v>
      </c>
      <c r="AP135" s="87" t="s">
        <v>65</v>
      </c>
      <c r="AQ135" s="56" t="s">
        <v>11</v>
      </c>
      <c r="AR135" s="220" t="s">
        <v>6</v>
      </c>
    </row>
    <row r="136" spans="3:44" ht="24.75" customHeight="1" hidden="1">
      <c r="C136" s="218" t="s">
        <v>7</v>
      </c>
      <c r="D136" s="85" t="s">
        <v>11</v>
      </c>
      <c r="E136" s="44" t="s">
        <v>11</v>
      </c>
      <c r="F136" s="44" t="s">
        <v>11</v>
      </c>
      <c r="G136" s="44">
        <v>10.368378455995611</v>
      </c>
      <c r="H136" s="44">
        <v>0.6</v>
      </c>
      <c r="I136" s="87" t="s">
        <v>65</v>
      </c>
      <c r="J136" s="87" t="s">
        <v>65</v>
      </c>
      <c r="K136" s="87" t="s">
        <v>65</v>
      </c>
      <c r="L136" s="87" t="s">
        <v>65</v>
      </c>
      <c r="M136" s="87" t="s">
        <v>65</v>
      </c>
      <c r="N136" s="87" t="s">
        <v>65</v>
      </c>
      <c r="O136" s="87" t="s">
        <v>65</v>
      </c>
      <c r="P136" s="87" t="s">
        <v>65</v>
      </c>
      <c r="Q136" s="87">
        <v>-4.5</v>
      </c>
      <c r="R136" s="104">
        <v>100.2</v>
      </c>
      <c r="S136" s="111">
        <v>1.1</v>
      </c>
      <c r="T136" s="108">
        <v>90.8</v>
      </c>
      <c r="U136" s="108">
        <v>0.3</v>
      </c>
      <c r="V136" s="108">
        <v>0.3</v>
      </c>
      <c r="W136" s="108">
        <v>0.2</v>
      </c>
      <c r="X136" s="121">
        <v>5155.19515</v>
      </c>
      <c r="Y136" s="44">
        <f t="shared" si="3"/>
        <v>13.365197297609782</v>
      </c>
      <c r="Z136" s="121">
        <v>4557.901734</v>
      </c>
      <c r="AA136" s="44">
        <f t="shared" si="4"/>
        <v>28.12114573460488</v>
      </c>
      <c r="AB136" s="121">
        <v>1232.3</v>
      </c>
      <c r="AC136" s="44">
        <f>+AB136/AB124*100-100</f>
        <v>-17.38955554065832</v>
      </c>
      <c r="AD136" s="108">
        <v>2</v>
      </c>
      <c r="AE136" s="109">
        <v>4.9</v>
      </c>
      <c r="AF136" s="162"/>
      <c r="AG136" s="92">
        <v>1.445</v>
      </c>
      <c r="AH136" s="93">
        <v>10899.25</v>
      </c>
      <c r="AI136" s="107">
        <v>103.17</v>
      </c>
      <c r="AJ136" s="158">
        <v>136.81</v>
      </c>
      <c r="AK136" s="108">
        <v>2.1</v>
      </c>
      <c r="AL136" s="314">
        <v>0.8</v>
      </c>
      <c r="AM136" s="315" t="s">
        <v>282</v>
      </c>
      <c r="AN136" s="44">
        <v>49.13</v>
      </c>
      <c r="AO136" s="87" t="s">
        <v>65</v>
      </c>
      <c r="AP136" s="87" t="s">
        <v>65</v>
      </c>
      <c r="AQ136" s="56" t="s">
        <v>11</v>
      </c>
      <c r="AR136" s="220" t="s">
        <v>7</v>
      </c>
    </row>
    <row r="137" spans="3:44" ht="24.75" customHeight="1" hidden="1">
      <c r="C137" s="220" t="s">
        <v>213</v>
      </c>
      <c r="D137" s="85" t="s">
        <v>11</v>
      </c>
      <c r="E137" s="44" t="s">
        <v>11</v>
      </c>
      <c r="F137" s="44" t="s">
        <v>11</v>
      </c>
      <c r="G137" s="44">
        <v>-9.300664231780928</v>
      </c>
      <c r="H137" s="44">
        <v>2.4</v>
      </c>
      <c r="I137" s="87" t="s">
        <v>11</v>
      </c>
      <c r="J137" s="87" t="s">
        <v>11</v>
      </c>
      <c r="K137" s="87" t="s">
        <v>11</v>
      </c>
      <c r="L137" s="87" t="s">
        <v>11</v>
      </c>
      <c r="M137" s="87" t="s">
        <v>11</v>
      </c>
      <c r="N137" s="87" t="s">
        <v>11</v>
      </c>
      <c r="O137" s="87" t="s">
        <v>11</v>
      </c>
      <c r="P137" s="87" t="s">
        <v>11</v>
      </c>
      <c r="Q137" s="87">
        <v>-2</v>
      </c>
      <c r="R137" s="87">
        <v>100</v>
      </c>
      <c r="S137" s="111">
        <v>-0.2</v>
      </c>
      <c r="T137" s="108">
        <v>89.5</v>
      </c>
      <c r="U137" s="108">
        <v>-1.4</v>
      </c>
      <c r="V137" s="108">
        <v>0.1</v>
      </c>
      <c r="W137" s="108">
        <v>0</v>
      </c>
      <c r="X137" s="121">
        <v>5394.564873</v>
      </c>
      <c r="Y137" s="44">
        <f t="shared" si="3"/>
        <v>8.811304108976145</v>
      </c>
      <c r="Z137" s="121">
        <v>4261.351148</v>
      </c>
      <c r="AA137" s="44">
        <f t="shared" si="4"/>
        <v>11.098409996072206</v>
      </c>
      <c r="AB137" s="121">
        <v>1610.3</v>
      </c>
      <c r="AC137" s="44">
        <v>34.6</v>
      </c>
      <c r="AD137" s="108">
        <v>2</v>
      </c>
      <c r="AE137" s="109">
        <v>4.2</v>
      </c>
      <c r="AF137" s="163"/>
      <c r="AG137" s="92">
        <v>1.435</v>
      </c>
      <c r="AH137" s="93">
        <v>11488.76</v>
      </c>
      <c r="AI137" s="107">
        <v>103.78</v>
      </c>
      <c r="AJ137" s="158">
        <v>140.96</v>
      </c>
      <c r="AK137" s="108">
        <v>1.9</v>
      </c>
      <c r="AL137" s="314">
        <v>0.2</v>
      </c>
      <c r="AM137" s="315" t="s">
        <v>285</v>
      </c>
      <c r="AN137" s="44">
        <v>43.45</v>
      </c>
      <c r="AO137" s="87" t="s">
        <v>11</v>
      </c>
      <c r="AP137" s="157" t="s">
        <v>11</v>
      </c>
      <c r="AQ137" s="56" t="s">
        <v>11</v>
      </c>
      <c r="AR137" s="220" t="s">
        <v>213</v>
      </c>
    </row>
    <row r="138" spans="3:44" ht="24.75" customHeight="1" hidden="1">
      <c r="C138" s="228" t="s">
        <v>172</v>
      </c>
      <c r="D138" s="204" t="s">
        <v>11</v>
      </c>
      <c r="E138" s="205" t="s">
        <v>11</v>
      </c>
      <c r="F138" s="205" t="s">
        <v>11</v>
      </c>
      <c r="G138" s="205">
        <v>1.6188782190044577</v>
      </c>
      <c r="H138" s="205">
        <v>0.5</v>
      </c>
      <c r="I138" s="206" t="s">
        <v>11</v>
      </c>
      <c r="J138" s="206" t="s">
        <v>11</v>
      </c>
      <c r="K138" s="206" t="s">
        <v>11</v>
      </c>
      <c r="L138" s="206" t="s">
        <v>11</v>
      </c>
      <c r="M138" s="206" t="s">
        <v>11</v>
      </c>
      <c r="N138" s="206" t="s">
        <v>11</v>
      </c>
      <c r="O138" s="206" t="s">
        <v>11</v>
      </c>
      <c r="P138" s="206" t="s">
        <v>11</v>
      </c>
      <c r="Q138" s="206">
        <v>-13.5</v>
      </c>
      <c r="R138" s="285">
        <v>101.9</v>
      </c>
      <c r="S138" s="286">
        <v>1.9</v>
      </c>
      <c r="T138" s="207">
        <v>91.4</v>
      </c>
      <c r="U138" s="207">
        <v>2.1</v>
      </c>
      <c r="V138" s="207">
        <v>1.6</v>
      </c>
      <c r="W138" s="207">
        <v>1.7</v>
      </c>
      <c r="X138" s="208">
        <v>4411.41</v>
      </c>
      <c r="Y138" s="205">
        <f t="shared" si="3"/>
        <v>3.209779140576117</v>
      </c>
      <c r="Z138" s="208">
        <v>4223.238</v>
      </c>
      <c r="AA138" s="205">
        <f t="shared" si="4"/>
        <v>11.550665166838272</v>
      </c>
      <c r="AB138" s="208">
        <v>777.8</v>
      </c>
      <c r="AC138" s="205">
        <f aca="true" t="shared" si="5" ref="AC138:AC148">+AB138/AB126*100-100</f>
        <v>-27.88131664348633</v>
      </c>
      <c r="AD138" s="207">
        <v>2</v>
      </c>
      <c r="AE138" s="209">
        <v>3.9</v>
      </c>
      <c r="AF138" s="163"/>
      <c r="AG138" s="210">
        <v>1.32</v>
      </c>
      <c r="AH138" s="211">
        <v>11387.59</v>
      </c>
      <c r="AI138" s="212">
        <v>103.58</v>
      </c>
      <c r="AJ138" s="213">
        <v>135.19</v>
      </c>
      <c r="AK138" s="207">
        <v>1.4</v>
      </c>
      <c r="AL138" s="316">
        <v>-0.1</v>
      </c>
      <c r="AM138" s="317"/>
      <c r="AN138" s="205">
        <v>48.2</v>
      </c>
      <c r="AO138" s="206" t="s">
        <v>11</v>
      </c>
      <c r="AP138" s="287" t="s">
        <v>11</v>
      </c>
      <c r="AQ138" s="214" t="s">
        <v>11</v>
      </c>
      <c r="AR138" s="228" t="s">
        <v>172</v>
      </c>
    </row>
    <row r="139" spans="3:44" ht="24.75" customHeight="1" hidden="1">
      <c r="C139" s="218" t="s">
        <v>183</v>
      </c>
      <c r="D139" s="85" t="s">
        <v>11</v>
      </c>
      <c r="E139" s="44" t="s">
        <v>11</v>
      </c>
      <c r="F139" s="44" t="s">
        <v>11</v>
      </c>
      <c r="G139" s="44">
        <v>3.011037047151021</v>
      </c>
      <c r="H139" s="44">
        <v>-7.3</v>
      </c>
      <c r="I139" s="87" t="s">
        <v>65</v>
      </c>
      <c r="J139" s="87" t="s">
        <v>65</v>
      </c>
      <c r="K139" s="87" t="s">
        <v>65</v>
      </c>
      <c r="L139" s="87" t="s">
        <v>65</v>
      </c>
      <c r="M139" s="87" t="s">
        <v>65</v>
      </c>
      <c r="N139" s="87" t="s">
        <v>65</v>
      </c>
      <c r="O139" s="87" t="s">
        <v>65</v>
      </c>
      <c r="P139" s="87" t="s">
        <v>65</v>
      </c>
      <c r="Q139" s="87">
        <v>-12.5</v>
      </c>
      <c r="R139" s="44">
        <v>101</v>
      </c>
      <c r="S139" s="111">
        <v>-0.9</v>
      </c>
      <c r="T139" s="108">
        <v>92.2</v>
      </c>
      <c r="U139" s="108">
        <v>0.9</v>
      </c>
      <c r="V139" s="108">
        <v>-0.7</v>
      </c>
      <c r="W139" s="108">
        <v>-0.6</v>
      </c>
      <c r="X139" s="121">
        <v>4846.301</v>
      </c>
      <c r="Y139" s="44">
        <f t="shared" si="3"/>
        <v>1.6495955694029902</v>
      </c>
      <c r="Z139" s="121">
        <v>3762.244</v>
      </c>
      <c r="AA139" s="44">
        <f t="shared" si="4"/>
        <v>11.573839348041545</v>
      </c>
      <c r="AB139" s="121">
        <v>2079.5</v>
      </c>
      <c r="AC139" s="44">
        <f t="shared" si="5"/>
        <v>-3.2520703452126156</v>
      </c>
      <c r="AD139" s="108">
        <v>1.9</v>
      </c>
      <c r="AE139" s="109">
        <v>1.2</v>
      </c>
      <c r="AF139" s="163"/>
      <c r="AG139" s="92">
        <v>1.47</v>
      </c>
      <c r="AH139" s="93">
        <v>11740.6</v>
      </c>
      <c r="AI139" s="107">
        <v>104.58</v>
      </c>
      <c r="AJ139" s="158">
        <v>139.02</v>
      </c>
      <c r="AK139" s="108">
        <v>1.3</v>
      </c>
      <c r="AL139" s="314">
        <v>-0.3</v>
      </c>
      <c r="AM139" s="315"/>
      <c r="AN139" s="44">
        <v>51.75</v>
      </c>
      <c r="AO139" s="87" t="s">
        <v>65</v>
      </c>
      <c r="AP139" s="87" t="s">
        <v>65</v>
      </c>
      <c r="AQ139" s="56" t="s">
        <v>11</v>
      </c>
      <c r="AR139" s="218" t="s">
        <v>183</v>
      </c>
    </row>
    <row r="140" spans="3:44" ht="24.75" customHeight="1" hidden="1">
      <c r="C140" s="220" t="s">
        <v>212</v>
      </c>
      <c r="D140" s="85" t="s">
        <v>11</v>
      </c>
      <c r="E140" s="44" t="s">
        <v>11</v>
      </c>
      <c r="F140" s="44" t="s">
        <v>11</v>
      </c>
      <c r="G140" s="44">
        <v>3.9729403545698574</v>
      </c>
      <c r="H140" s="44">
        <v>3.5</v>
      </c>
      <c r="I140" s="87" t="s">
        <v>65</v>
      </c>
      <c r="J140" s="87" t="s">
        <v>65</v>
      </c>
      <c r="K140" s="87" t="s">
        <v>65</v>
      </c>
      <c r="L140" s="87" t="s">
        <v>65</v>
      </c>
      <c r="M140" s="87" t="s">
        <v>65</v>
      </c>
      <c r="N140" s="87" t="s">
        <v>65</v>
      </c>
      <c r="O140" s="87" t="s">
        <v>65</v>
      </c>
      <c r="P140" s="87" t="s">
        <v>65</v>
      </c>
      <c r="Q140" s="87">
        <v>-14.2</v>
      </c>
      <c r="R140" s="104">
        <v>100.6</v>
      </c>
      <c r="S140" s="111">
        <v>-0.4</v>
      </c>
      <c r="T140" s="108">
        <v>92</v>
      </c>
      <c r="U140" s="108">
        <v>-0.2</v>
      </c>
      <c r="V140" s="108">
        <v>-0.4</v>
      </c>
      <c r="W140" s="108">
        <v>-0.1</v>
      </c>
      <c r="X140" s="121">
        <v>5776.01</v>
      </c>
      <c r="Y140" s="44">
        <f t="shared" si="3"/>
        <v>6.1295662254320575</v>
      </c>
      <c r="Z140" s="121">
        <v>4665.412</v>
      </c>
      <c r="AA140" s="44">
        <f t="shared" si="4"/>
        <v>7.89987057826113</v>
      </c>
      <c r="AB140" s="121">
        <v>1803.3</v>
      </c>
      <c r="AC140" s="44">
        <f t="shared" si="5"/>
        <v>-2.074395872929685</v>
      </c>
      <c r="AD140" s="108">
        <v>2.1</v>
      </c>
      <c r="AE140" s="108">
        <v>2</v>
      </c>
      <c r="AF140" s="163"/>
      <c r="AG140" s="92">
        <v>1.32</v>
      </c>
      <c r="AH140" s="93">
        <v>11668.95</v>
      </c>
      <c r="AI140" s="107">
        <v>106.97</v>
      </c>
      <c r="AJ140" s="158">
        <v>139.22</v>
      </c>
      <c r="AK140" s="108">
        <v>1.4</v>
      </c>
      <c r="AL140" s="314" t="s">
        <v>272</v>
      </c>
      <c r="AM140" s="315"/>
      <c r="AN140" s="44">
        <v>55.4</v>
      </c>
      <c r="AO140" s="87" t="s">
        <v>65</v>
      </c>
      <c r="AP140" s="87" t="s">
        <v>65</v>
      </c>
      <c r="AQ140" s="56" t="s">
        <v>11</v>
      </c>
      <c r="AR140" s="220" t="s">
        <v>212</v>
      </c>
    </row>
    <row r="141" spans="3:44" ht="24.75" customHeight="1" hidden="1">
      <c r="C141" s="218" t="s">
        <v>219</v>
      </c>
      <c r="D141" s="85" t="s">
        <v>11</v>
      </c>
      <c r="E141" s="44" t="s">
        <v>11</v>
      </c>
      <c r="F141" s="44" t="s">
        <v>11</v>
      </c>
      <c r="G141" s="44">
        <v>-2.5810953552169167</v>
      </c>
      <c r="H141" s="44">
        <v>10.5</v>
      </c>
      <c r="I141" s="87" t="s">
        <v>65</v>
      </c>
      <c r="J141" s="87" t="s">
        <v>65</v>
      </c>
      <c r="K141" s="87" t="s">
        <v>65</v>
      </c>
      <c r="L141" s="87" t="s">
        <v>65</v>
      </c>
      <c r="M141" s="87" t="s">
        <v>65</v>
      </c>
      <c r="N141" s="87" t="s">
        <v>65</v>
      </c>
      <c r="O141" s="87" t="s">
        <v>65</v>
      </c>
      <c r="P141" s="87" t="s">
        <v>65</v>
      </c>
      <c r="Q141" s="87">
        <v>-23.5</v>
      </c>
      <c r="R141" s="104">
        <v>101.7</v>
      </c>
      <c r="S141" s="111">
        <v>1.1</v>
      </c>
      <c r="T141" s="108">
        <v>92.1</v>
      </c>
      <c r="U141" s="108">
        <v>0.1</v>
      </c>
      <c r="V141" s="108">
        <v>1</v>
      </c>
      <c r="W141" s="108">
        <v>0.9</v>
      </c>
      <c r="X141" s="121">
        <v>5504.326</v>
      </c>
      <c r="Y141" s="44">
        <f t="shared" si="3"/>
        <v>7.7946210362567</v>
      </c>
      <c r="Z141" s="121">
        <v>4556.789</v>
      </c>
      <c r="AA141" s="44">
        <f t="shared" si="4"/>
        <v>13.027854413759528</v>
      </c>
      <c r="AB141" s="121">
        <v>1606.6</v>
      </c>
      <c r="AC141" s="44">
        <f t="shared" si="5"/>
        <v>3.8727613629016417</v>
      </c>
      <c r="AD141" s="108">
        <v>1.9</v>
      </c>
      <c r="AE141" s="108">
        <v>3</v>
      </c>
      <c r="AF141" s="236"/>
      <c r="AG141" s="92">
        <v>1.24</v>
      </c>
      <c r="AH141" s="93">
        <v>11008.9</v>
      </c>
      <c r="AI141" s="107">
        <v>105.87</v>
      </c>
      <c r="AJ141" s="158">
        <v>136.8</v>
      </c>
      <c r="AK141" s="108">
        <v>1.9</v>
      </c>
      <c r="AL141" s="314" t="s">
        <v>273</v>
      </c>
      <c r="AM141" s="315"/>
      <c r="AN141" s="44">
        <v>49.72</v>
      </c>
      <c r="AO141" s="87" t="s">
        <v>65</v>
      </c>
      <c r="AP141" s="87" t="s">
        <v>65</v>
      </c>
      <c r="AQ141" s="56" t="s">
        <v>11</v>
      </c>
      <c r="AR141" s="218" t="s">
        <v>219</v>
      </c>
    </row>
    <row r="142" spans="3:44" ht="24.75" customHeight="1" hidden="1">
      <c r="C142" s="218" t="s">
        <v>66</v>
      </c>
      <c r="D142" s="85" t="s">
        <v>11</v>
      </c>
      <c r="E142" s="44" t="s">
        <v>11</v>
      </c>
      <c r="F142" s="44" t="s">
        <v>11</v>
      </c>
      <c r="G142" s="44">
        <v>-5.126088453780682</v>
      </c>
      <c r="H142" s="44">
        <v>-6.1</v>
      </c>
      <c r="I142" s="87" t="s">
        <v>65</v>
      </c>
      <c r="J142" s="87" t="s">
        <v>65</v>
      </c>
      <c r="K142" s="87" t="s">
        <v>65</v>
      </c>
      <c r="L142" s="87" t="s">
        <v>65</v>
      </c>
      <c r="M142" s="87" t="s">
        <v>65</v>
      </c>
      <c r="N142" s="87" t="s">
        <v>65</v>
      </c>
      <c r="O142" s="87" t="s">
        <v>65</v>
      </c>
      <c r="P142" s="87" t="s">
        <v>65</v>
      </c>
      <c r="Q142" s="87">
        <v>-1.6</v>
      </c>
      <c r="R142" s="104">
        <v>100.9</v>
      </c>
      <c r="S142" s="111">
        <v>-0.8</v>
      </c>
      <c r="T142" s="108">
        <v>92.2</v>
      </c>
      <c r="U142" s="108">
        <v>0.1</v>
      </c>
      <c r="V142" s="108">
        <v>-0.8</v>
      </c>
      <c r="W142" s="108">
        <v>-0.7</v>
      </c>
      <c r="X142" s="121">
        <v>4795.218</v>
      </c>
      <c r="Y142" s="44">
        <f t="shared" si="3"/>
        <v>1.3859326313456108</v>
      </c>
      <c r="Z142" s="121">
        <v>4510.471</v>
      </c>
      <c r="AA142" s="44">
        <f t="shared" si="4"/>
        <v>18.898334623220947</v>
      </c>
      <c r="AB142" s="121">
        <v>1393.1</v>
      </c>
      <c r="AC142" s="44">
        <f t="shared" si="5"/>
        <v>-18.641593178765405</v>
      </c>
      <c r="AD142" s="108">
        <v>1.5</v>
      </c>
      <c r="AE142" s="109">
        <v>2.2</v>
      </c>
      <c r="AF142" s="452" t="s">
        <v>253</v>
      </c>
      <c r="AG142" s="92">
        <v>1.245</v>
      </c>
      <c r="AH142" s="93">
        <v>11276.59</v>
      </c>
      <c r="AI142" s="107">
        <v>108.17</v>
      </c>
      <c r="AJ142" s="158">
        <v>133.47</v>
      </c>
      <c r="AK142" s="108">
        <v>1.8</v>
      </c>
      <c r="AL142" s="108" t="s">
        <v>274</v>
      </c>
      <c r="AM142" s="44"/>
      <c r="AN142" s="44">
        <v>51.97</v>
      </c>
      <c r="AO142" s="87" t="s">
        <v>65</v>
      </c>
      <c r="AP142" s="87" t="s">
        <v>65</v>
      </c>
      <c r="AQ142" s="56" t="s">
        <v>11</v>
      </c>
      <c r="AR142" s="220" t="s">
        <v>254</v>
      </c>
    </row>
    <row r="143" spans="3:44" ht="24.75" customHeight="1">
      <c r="C143" s="220" t="s">
        <v>2</v>
      </c>
      <c r="D143" s="85" t="s">
        <v>11</v>
      </c>
      <c r="E143" s="44" t="s">
        <v>11</v>
      </c>
      <c r="F143" s="44" t="s">
        <v>11</v>
      </c>
      <c r="G143" s="44">
        <v>7.2166894304491365</v>
      </c>
      <c r="H143" s="44">
        <v>-0.9</v>
      </c>
      <c r="I143" s="87" t="s">
        <v>65</v>
      </c>
      <c r="J143" s="87" t="s">
        <v>65</v>
      </c>
      <c r="K143" s="87" t="s">
        <v>65</v>
      </c>
      <c r="L143" s="87" t="s">
        <v>65</v>
      </c>
      <c r="M143" s="87" t="s">
        <v>65</v>
      </c>
      <c r="N143" s="87" t="s">
        <v>65</v>
      </c>
      <c r="O143" s="87" t="s">
        <v>65</v>
      </c>
      <c r="P143" s="87" t="s">
        <v>65</v>
      </c>
      <c r="Q143" s="87">
        <v>12</v>
      </c>
      <c r="R143" s="104">
        <v>100.8</v>
      </c>
      <c r="S143" s="111">
        <v>-0.1</v>
      </c>
      <c r="T143" s="108">
        <v>92.3</v>
      </c>
      <c r="U143" s="108">
        <v>0.1</v>
      </c>
      <c r="V143" s="108">
        <v>0.6</v>
      </c>
      <c r="W143" s="108">
        <v>0.4</v>
      </c>
      <c r="X143" s="121">
        <v>5478.184</v>
      </c>
      <c r="Y143" s="44">
        <f t="shared" si="3"/>
        <v>3.5731183047224278</v>
      </c>
      <c r="Z143" s="121">
        <v>4619.861</v>
      </c>
      <c r="AA143" s="44">
        <f t="shared" si="4"/>
        <v>11.358952066810033</v>
      </c>
      <c r="AB143" s="121">
        <v>1095</v>
      </c>
      <c r="AC143" s="44">
        <f t="shared" si="5"/>
        <v>-14.646504014342511</v>
      </c>
      <c r="AD143" s="108">
        <v>1.6</v>
      </c>
      <c r="AE143" s="109">
        <v>1.7</v>
      </c>
      <c r="AF143" s="451"/>
      <c r="AG143" s="92">
        <v>1.165</v>
      </c>
      <c r="AH143" s="93">
        <v>11584.01</v>
      </c>
      <c r="AI143" s="107">
        <v>110.37</v>
      </c>
      <c r="AJ143" s="158">
        <v>133.56</v>
      </c>
      <c r="AK143" s="108">
        <v>1.4</v>
      </c>
      <c r="AL143" s="108" t="s">
        <v>275</v>
      </c>
      <c r="AM143" s="44"/>
      <c r="AN143" s="44">
        <v>56.5</v>
      </c>
      <c r="AO143" s="87" t="s">
        <v>65</v>
      </c>
      <c r="AP143" s="87" t="s">
        <v>65</v>
      </c>
      <c r="AQ143" s="56" t="s">
        <v>11</v>
      </c>
      <c r="AR143" s="220" t="s">
        <v>2</v>
      </c>
    </row>
    <row r="144" spans="3:44" ht="24.75" customHeight="1">
      <c r="C144" s="220" t="s">
        <v>3</v>
      </c>
      <c r="D144" s="85" t="s">
        <v>11</v>
      </c>
      <c r="E144" s="44" t="s">
        <v>11</v>
      </c>
      <c r="F144" s="44" t="s">
        <v>11</v>
      </c>
      <c r="G144" s="44">
        <v>-1.309779675345652</v>
      </c>
      <c r="H144" s="44">
        <v>1.3</v>
      </c>
      <c r="I144" s="87" t="s">
        <v>65</v>
      </c>
      <c r="J144" s="87" t="s">
        <v>65</v>
      </c>
      <c r="K144" s="87" t="s">
        <v>65</v>
      </c>
      <c r="L144" s="87" t="s">
        <v>65</v>
      </c>
      <c r="M144" s="87" t="s">
        <v>65</v>
      </c>
      <c r="N144" s="87" t="s">
        <v>65</v>
      </c>
      <c r="O144" s="87" t="s">
        <v>65</v>
      </c>
      <c r="P144" s="87" t="s">
        <v>65</v>
      </c>
      <c r="Q144" s="87">
        <v>-8.8</v>
      </c>
      <c r="R144" s="44">
        <v>99.9</v>
      </c>
      <c r="S144" s="87">
        <v>-0.9</v>
      </c>
      <c r="T144" s="108">
        <v>92.6</v>
      </c>
      <c r="U144" s="108">
        <v>0.3</v>
      </c>
      <c r="V144" s="108">
        <v>-0.3</v>
      </c>
      <c r="W144" s="108">
        <v>-0.2</v>
      </c>
      <c r="X144" s="121">
        <v>5536.78</v>
      </c>
      <c r="Y144" s="44">
        <f t="shared" si="3"/>
        <v>4.32060156411076</v>
      </c>
      <c r="Z144" s="121">
        <v>4674.823</v>
      </c>
      <c r="AA144" s="44">
        <f t="shared" si="4"/>
        <v>11.86916808657648</v>
      </c>
      <c r="AB144" s="121">
        <v>1689.9</v>
      </c>
      <c r="AC144" s="44">
        <f t="shared" si="5"/>
        <v>3.2126061198314346</v>
      </c>
      <c r="AD144" s="108">
        <v>1.7</v>
      </c>
      <c r="AE144" s="109">
        <v>1.5</v>
      </c>
      <c r="AF144" s="451"/>
      <c r="AG144" s="92">
        <v>1.305</v>
      </c>
      <c r="AH144" s="93">
        <v>11899.6</v>
      </c>
      <c r="AI144" s="107">
        <v>112.18</v>
      </c>
      <c r="AJ144" s="158">
        <v>136.11</v>
      </c>
      <c r="AK144" s="108">
        <v>1.6</v>
      </c>
      <c r="AL144" s="108" t="s">
        <v>276</v>
      </c>
      <c r="AM144" s="44">
        <v>-0.2</v>
      </c>
      <c r="AN144" s="44">
        <v>60.6</v>
      </c>
      <c r="AO144" s="87" t="s">
        <v>65</v>
      </c>
      <c r="AP144" s="87" t="s">
        <v>65</v>
      </c>
      <c r="AQ144" s="56" t="s">
        <v>11</v>
      </c>
      <c r="AR144" s="220" t="s">
        <v>3</v>
      </c>
    </row>
    <row r="145" spans="3:44" ht="24.75" customHeight="1">
      <c r="C145" s="218" t="s">
        <v>74</v>
      </c>
      <c r="D145" s="85" t="s">
        <v>11</v>
      </c>
      <c r="E145" s="44" t="s">
        <v>11</v>
      </c>
      <c r="F145" s="44" t="s">
        <v>11</v>
      </c>
      <c r="G145" s="44">
        <v>5.973064705669032</v>
      </c>
      <c r="H145" s="44">
        <v>8</v>
      </c>
      <c r="I145" s="87" t="s">
        <v>65</v>
      </c>
      <c r="J145" s="87" t="s">
        <v>65</v>
      </c>
      <c r="K145" s="87" t="s">
        <v>65</v>
      </c>
      <c r="L145" s="87" t="s">
        <v>65</v>
      </c>
      <c r="M145" s="87" t="s">
        <v>65</v>
      </c>
      <c r="N145" s="87" t="s">
        <v>65</v>
      </c>
      <c r="O145" s="87" t="s">
        <v>65</v>
      </c>
      <c r="P145" s="87" t="s">
        <v>65</v>
      </c>
      <c r="Q145" s="87">
        <v>5</v>
      </c>
      <c r="R145" s="104">
        <v>100.9</v>
      </c>
      <c r="S145" s="111">
        <v>1</v>
      </c>
      <c r="T145" s="108">
        <v>93.7</v>
      </c>
      <c r="U145" s="108">
        <v>1.2</v>
      </c>
      <c r="V145" s="108">
        <v>1.1</v>
      </c>
      <c r="W145" s="108">
        <v>0.8</v>
      </c>
      <c r="X145" s="121">
        <v>5219.993</v>
      </c>
      <c r="Y145" s="44">
        <f t="shared" si="3"/>
        <v>9.07977154877922</v>
      </c>
      <c r="Z145" s="121">
        <v>5117.418</v>
      </c>
      <c r="AA145" s="44">
        <f t="shared" si="4"/>
        <v>21.480485545779885</v>
      </c>
      <c r="AB145" s="121">
        <v>1208.6</v>
      </c>
      <c r="AC145" s="44">
        <f t="shared" si="5"/>
        <v>-16.133509124973983</v>
      </c>
      <c r="AD145" s="108">
        <v>1.6</v>
      </c>
      <c r="AE145" s="109">
        <v>1.1</v>
      </c>
      <c r="AF145" s="451"/>
      <c r="AG145" s="92">
        <v>1.335</v>
      </c>
      <c r="AH145" s="93">
        <v>12413.6</v>
      </c>
      <c r="AI145" s="89">
        <v>111.42</v>
      </c>
      <c r="AJ145" s="158">
        <v>137.23</v>
      </c>
      <c r="AK145" s="108">
        <v>1.8</v>
      </c>
      <c r="AL145" s="108" t="s">
        <v>276</v>
      </c>
      <c r="AM145" s="44">
        <v>-0.1</v>
      </c>
      <c r="AN145" s="44">
        <v>68.94</v>
      </c>
      <c r="AO145" s="87" t="s">
        <v>65</v>
      </c>
      <c r="AP145" s="87" t="s">
        <v>65</v>
      </c>
      <c r="AQ145" s="56" t="s">
        <v>11</v>
      </c>
      <c r="AR145" s="218" t="s">
        <v>74</v>
      </c>
    </row>
    <row r="146" spans="3:44" ht="24.75" customHeight="1">
      <c r="C146" s="218" t="s">
        <v>5</v>
      </c>
      <c r="D146" s="85" t="s">
        <v>11</v>
      </c>
      <c r="E146" s="44" t="s">
        <v>11</v>
      </c>
      <c r="F146" s="44" t="s">
        <v>11</v>
      </c>
      <c r="G146" s="44">
        <v>-6.695645740076202</v>
      </c>
      <c r="H146" s="44">
        <v>-10.9</v>
      </c>
      <c r="I146" s="87" t="s">
        <v>65</v>
      </c>
      <c r="J146" s="87" t="s">
        <v>65</v>
      </c>
      <c r="K146" s="87" t="s">
        <v>65</v>
      </c>
      <c r="L146" s="87" t="s">
        <v>65</v>
      </c>
      <c r="M146" s="87" t="s">
        <v>65</v>
      </c>
      <c r="N146" s="87" t="s">
        <v>65</v>
      </c>
      <c r="O146" s="87" t="s">
        <v>65</v>
      </c>
      <c r="P146" s="87" t="s">
        <v>65</v>
      </c>
      <c r="Q146" s="87">
        <v>-9.4</v>
      </c>
      <c r="R146" s="104">
        <v>101.1</v>
      </c>
      <c r="S146" s="111">
        <v>0.2</v>
      </c>
      <c r="T146" s="108">
        <v>94.1</v>
      </c>
      <c r="U146" s="108">
        <v>0.4</v>
      </c>
      <c r="V146" s="108">
        <v>-0.7</v>
      </c>
      <c r="W146" s="108">
        <v>-0.4</v>
      </c>
      <c r="X146" s="121">
        <v>5927.109</v>
      </c>
      <c r="Y146" s="44">
        <f t="shared" si="3"/>
        <v>8.838094677181061</v>
      </c>
      <c r="Z146" s="121">
        <v>4978.515</v>
      </c>
      <c r="AA146" s="44">
        <f t="shared" si="4"/>
        <v>17.623913327834202</v>
      </c>
      <c r="AB146" s="121">
        <v>1850.7</v>
      </c>
      <c r="AC146" s="44">
        <f t="shared" si="5"/>
        <v>6.081623294738051</v>
      </c>
      <c r="AD146" s="108">
        <v>2</v>
      </c>
      <c r="AE146" s="109">
        <v>1.7</v>
      </c>
      <c r="AF146" s="451"/>
      <c r="AG146" s="92">
        <v>1.475</v>
      </c>
      <c r="AH146" s="93">
        <v>13574.3</v>
      </c>
      <c r="AI146" s="89">
        <v>113.28</v>
      </c>
      <c r="AJ146" s="158">
        <v>136.44</v>
      </c>
      <c r="AK146" s="108">
        <v>1.8</v>
      </c>
      <c r="AL146" s="108" t="s">
        <v>276</v>
      </c>
      <c r="AM146" s="44">
        <v>-0.1</v>
      </c>
      <c r="AN146" s="44">
        <v>66.24</v>
      </c>
      <c r="AO146" s="87" t="s">
        <v>65</v>
      </c>
      <c r="AP146" s="87" t="s">
        <v>65</v>
      </c>
      <c r="AQ146" s="56" t="s">
        <v>11</v>
      </c>
      <c r="AR146" s="218" t="s">
        <v>5</v>
      </c>
    </row>
    <row r="147" spans="3:44" ht="24.75" customHeight="1">
      <c r="C147" s="220" t="s">
        <v>6</v>
      </c>
      <c r="D147" s="85" t="s">
        <v>11</v>
      </c>
      <c r="E147" s="44" t="s">
        <v>11</v>
      </c>
      <c r="F147" s="44" t="s">
        <v>11</v>
      </c>
      <c r="G147" s="44">
        <v>2.90897304241291</v>
      </c>
      <c r="H147" s="44">
        <v>5.4</v>
      </c>
      <c r="I147" s="87" t="s">
        <v>65</v>
      </c>
      <c r="J147" s="87" t="s">
        <v>65</v>
      </c>
      <c r="K147" s="87" t="s">
        <v>65</v>
      </c>
      <c r="L147" s="87" t="s">
        <v>65</v>
      </c>
      <c r="M147" s="87" t="s">
        <v>65</v>
      </c>
      <c r="N147" s="87" t="s">
        <v>65</v>
      </c>
      <c r="O147" s="87" t="s">
        <v>65</v>
      </c>
      <c r="P147" s="87" t="s">
        <v>65</v>
      </c>
      <c r="Q147" s="87">
        <v>4.2</v>
      </c>
      <c r="R147" s="104">
        <v>101.6</v>
      </c>
      <c r="S147" s="111">
        <v>0.5</v>
      </c>
      <c r="T147" s="108">
        <v>92.6</v>
      </c>
      <c r="U147" s="108">
        <v>-1.6</v>
      </c>
      <c r="V147" s="108">
        <v>1</v>
      </c>
      <c r="W147" s="108">
        <v>0.8</v>
      </c>
      <c r="X147" s="121">
        <v>5910.577</v>
      </c>
      <c r="Y147" s="44">
        <f t="shared" si="3"/>
        <v>8.01470284034869</v>
      </c>
      <c r="Z147" s="121">
        <v>5092.711</v>
      </c>
      <c r="AA147" s="44">
        <f t="shared" si="4"/>
        <v>17.94268958307299</v>
      </c>
      <c r="AB147" s="121">
        <v>1376.8</v>
      </c>
      <c r="AC147" s="44">
        <f t="shared" si="5"/>
        <v>2.6313827804696217</v>
      </c>
      <c r="AD147" s="108">
        <v>1.9</v>
      </c>
      <c r="AE147" s="109">
        <v>2.8</v>
      </c>
      <c r="AF147" s="451"/>
      <c r="AG147" s="92">
        <v>1.545</v>
      </c>
      <c r="AH147" s="93">
        <v>13606.5</v>
      </c>
      <c r="AI147" s="89">
        <v>115.67</v>
      </c>
      <c r="AJ147" s="158">
        <v>138.78</v>
      </c>
      <c r="AK147" s="108">
        <v>2.1</v>
      </c>
      <c r="AL147" s="108" t="s">
        <v>277</v>
      </c>
      <c r="AM147" s="44">
        <v>0</v>
      </c>
      <c r="AN147" s="44">
        <v>59.76</v>
      </c>
      <c r="AO147" s="87" t="s">
        <v>65</v>
      </c>
      <c r="AP147" s="87" t="s">
        <v>65</v>
      </c>
      <c r="AQ147" s="56" t="s">
        <v>11</v>
      </c>
      <c r="AR147" s="220" t="s">
        <v>6</v>
      </c>
    </row>
    <row r="148" spans="3:44" ht="24.75" customHeight="1">
      <c r="C148" s="218" t="s">
        <v>7</v>
      </c>
      <c r="D148" s="85" t="s">
        <v>11</v>
      </c>
      <c r="E148" s="44" t="s">
        <v>11</v>
      </c>
      <c r="F148" s="44" t="s">
        <v>11</v>
      </c>
      <c r="G148" s="44">
        <v>1.8611218937555805</v>
      </c>
      <c r="H148" s="44">
        <v>2.6</v>
      </c>
      <c r="I148" s="87" t="s">
        <v>65</v>
      </c>
      <c r="J148" s="87" t="s">
        <v>65</v>
      </c>
      <c r="K148" s="87" t="s">
        <v>65</v>
      </c>
      <c r="L148" s="87" t="s">
        <v>65</v>
      </c>
      <c r="M148" s="87" t="s">
        <v>65</v>
      </c>
      <c r="N148" s="87" t="s">
        <v>65</v>
      </c>
      <c r="O148" s="87" t="s">
        <v>65</v>
      </c>
      <c r="P148" s="87" t="s">
        <v>65</v>
      </c>
      <c r="Q148" s="87">
        <v>4.7</v>
      </c>
      <c r="R148" s="104">
        <v>103.6</v>
      </c>
      <c r="S148" s="96">
        <v>2</v>
      </c>
      <c r="T148" s="108">
        <v>94.2</v>
      </c>
      <c r="U148" s="108">
        <v>1.7</v>
      </c>
      <c r="V148" s="108">
        <v>0.3</v>
      </c>
      <c r="W148" s="108">
        <v>0.4</v>
      </c>
      <c r="X148" s="121">
        <v>5913.57</v>
      </c>
      <c r="Y148" s="44">
        <f t="shared" si="3"/>
        <v>14.710885387141943</v>
      </c>
      <c r="Z148" s="121">
        <v>5319.153</v>
      </c>
      <c r="AA148" s="44">
        <f t="shared" si="4"/>
        <v>16.701791974175123</v>
      </c>
      <c r="AB148" s="121">
        <v>1418.2</v>
      </c>
      <c r="AC148" s="44">
        <f t="shared" si="5"/>
        <v>15.085612269739528</v>
      </c>
      <c r="AD148" s="108">
        <v>2.1</v>
      </c>
      <c r="AE148" s="109">
        <v>1.5</v>
      </c>
      <c r="AF148" s="451"/>
      <c r="AG148" s="92">
        <v>1.455</v>
      </c>
      <c r="AH148" s="93">
        <v>14872.15</v>
      </c>
      <c r="AI148" s="89">
        <v>119.45</v>
      </c>
      <c r="AJ148" s="158">
        <v>141.04</v>
      </c>
      <c r="AK148" s="108">
        <v>2</v>
      </c>
      <c r="AL148" s="108" t="s">
        <v>278</v>
      </c>
      <c r="AM148" s="44">
        <v>0.1</v>
      </c>
      <c r="AN148" s="44">
        <v>57.3</v>
      </c>
      <c r="AO148" s="87" t="s">
        <v>65</v>
      </c>
      <c r="AP148" s="87" t="s">
        <v>65</v>
      </c>
      <c r="AQ148" s="56" t="s">
        <v>11</v>
      </c>
      <c r="AR148" s="218" t="s">
        <v>7</v>
      </c>
    </row>
    <row r="149" spans="3:44" ht="24.75" customHeight="1">
      <c r="C149" s="218" t="s">
        <v>8</v>
      </c>
      <c r="D149" s="85" t="s">
        <v>11</v>
      </c>
      <c r="E149" s="44" t="s">
        <v>11</v>
      </c>
      <c r="F149" s="44" t="s">
        <v>11</v>
      </c>
      <c r="G149" s="44">
        <v>4.092999329559063</v>
      </c>
      <c r="H149" s="44">
        <v>1.8</v>
      </c>
      <c r="I149" s="87" t="s">
        <v>65</v>
      </c>
      <c r="J149" s="87" t="s">
        <v>65</v>
      </c>
      <c r="K149" s="87" t="s">
        <v>65</v>
      </c>
      <c r="L149" s="87" t="s">
        <v>65</v>
      </c>
      <c r="M149" s="87" t="s">
        <v>65</v>
      </c>
      <c r="N149" s="87" t="s">
        <v>65</v>
      </c>
      <c r="O149" s="87" t="s">
        <v>65</v>
      </c>
      <c r="P149" s="87" t="s">
        <v>65</v>
      </c>
      <c r="Q149" s="87">
        <v>3.6</v>
      </c>
      <c r="R149" s="173">
        <v>104.9</v>
      </c>
      <c r="S149" s="96">
        <v>1.3</v>
      </c>
      <c r="T149" s="108">
        <v>94.3</v>
      </c>
      <c r="U149" s="108">
        <v>0.1</v>
      </c>
      <c r="V149" s="108">
        <v>0</v>
      </c>
      <c r="W149" s="108">
        <v>0.2</v>
      </c>
      <c r="X149" s="121">
        <v>6337.066</v>
      </c>
      <c r="Y149" s="173">
        <f t="shared" si="3"/>
        <v>17.471309534477058</v>
      </c>
      <c r="Z149" s="121">
        <v>5428.758</v>
      </c>
      <c r="AA149" s="173">
        <f t="shared" si="4"/>
        <v>27.39522774479414</v>
      </c>
      <c r="AB149" s="121">
        <v>1748.4</v>
      </c>
      <c r="AC149" s="44">
        <f>+AB149/AB137*100-100</f>
        <v>8.576041731354422</v>
      </c>
      <c r="AD149" s="108">
        <v>1.9</v>
      </c>
      <c r="AE149" s="193">
        <v>1</v>
      </c>
      <c r="AF149" s="451"/>
      <c r="AG149" s="92">
        <v>1.47</v>
      </c>
      <c r="AH149" s="93">
        <v>16111.43</v>
      </c>
      <c r="AI149" s="89">
        <v>117.48</v>
      </c>
      <c r="AJ149" s="158">
        <v>139.7</v>
      </c>
      <c r="AK149" s="108">
        <v>2.3</v>
      </c>
      <c r="AL149" s="108" t="s">
        <v>279</v>
      </c>
      <c r="AM149" s="44">
        <v>0.1</v>
      </c>
      <c r="AN149" s="44">
        <v>61.04</v>
      </c>
      <c r="AO149" s="87" t="s">
        <v>65</v>
      </c>
      <c r="AP149" s="87" t="s">
        <v>65</v>
      </c>
      <c r="AQ149" s="56" t="s">
        <v>11</v>
      </c>
      <c r="AR149" s="218" t="s">
        <v>8</v>
      </c>
    </row>
    <row r="150" spans="3:44" ht="24.75" customHeight="1">
      <c r="C150" s="228" t="s">
        <v>167</v>
      </c>
      <c r="D150" s="204" t="s">
        <v>11</v>
      </c>
      <c r="E150" s="205" t="s">
        <v>11</v>
      </c>
      <c r="F150" s="205" t="s">
        <v>11</v>
      </c>
      <c r="G150" s="205">
        <v>-2.8023332185679948</v>
      </c>
      <c r="H150" s="205">
        <v>-4.8</v>
      </c>
      <c r="I150" s="206" t="s">
        <v>65</v>
      </c>
      <c r="J150" s="206" t="s">
        <v>65</v>
      </c>
      <c r="K150" s="206" t="s">
        <v>65</v>
      </c>
      <c r="L150" s="206" t="s">
        <v>65</v>
      </c>
      <c r="M150" s="206" t="s">
        <v>65</v>
      </c>
      <c r="N150" s="206" t="s">
        <v>65</v>
      </c>
      <c r="O150" s="206" t="s">
        <v>65</v>
      </c>
      <c r="P150" s="206" t="s">
        <v>65</v>
      </c>
      <c r="Q150" s="206">
        <v>2.6</v>
      </c>
      <c r="R150" s="44">
        <v>104.8</v>
      </c>
      <c r="S150" s="194">
        <v>-0.1</v>
      </c>
      <c r="T150" s="207">
        <v>94.6</v>
      </c>
      <c r="U150" s="207">
        <v>0.3</v>
      </c>
      <c r="V150" s="207">
        <v>1.5</v>
      </c>
      <c r="W150" s="207">
        <v>0.9</v>
      </c>
      <c r="X150" s="208">
        <v>5008.349</v>
      </c>
      <c r="Y150" s="44">
        <f t="shared" si="3"/>
        <v>13.531705282438054</v>
      </c>
      <c r="Z150" s="208">
        <v>5361.882</v>
      </c>
      <c r="AA150" s="44">
        <f t="shared" si="4"/>
        <v>26.961397865808152</v>
      </c>
      <c r="AB150" s="295">
        <v>719.1</v>
      </c>
      <c r="AC150" s="205">
        <v>-7.6</v>
      </c>
      <c r="AD150" s="207">
        <v>1.8</v>
      </c>
      <c r="AE150" s="209">
        <v>1.4</v>
      </c>
      <c r="AF150" s="451"/>
      <c r="AG150" s="210">
        <v>1.56</v>
      </c>
      <c r="AH150" s="211">
        <v>16649.82</v>
      </c>
      <c r="AI150" s="212">
        <v>117.16</v>
      </c>
      <c r="AJ150" s="213">
        <v>143.11</v>
      </c>
      <c r="AK150" s="207">
        <v>2.7</v>
      </c>
      <c r="AL150" s="207" t="s">
        <v>279</v>
      </c>
      <c r="AM150" s="205">
        <v>-0.1</v>
      </c>
      <c r="AN150" s="205">
        <v>67.92</v>
      </c>
      <c r="AO150" s="206" t="s">
        <v>65</v>
      </c>
      <c r="AP150" s="206" t="s">
        <v>65</v>
      </c>
      <c r="AQ150" s="214" t="s">
        <v>11</v>
      </c>
      <c r="AR150" s="228" t="s">
        <v>167</v>
      </c>
    </row>
    <row r="151" spans="3:44" ht="24.75" customHeight="1">
      <c r="C151" s="218" t="s">
        <v>183</v>
      </c>
      <c r="D151" s="85" t="s">
        <v>11</v>
      </c>
      <c r="E151" s="44" t="s">
        <v>11</v>
      </c>
      <c r="F151" s="44" t="s">
        <v>11</v>
      </c>
      <c r="G151" s="44">
        <v>1.4673596591987064</v>
      </c>
      <c r="H151" s="44">
        <v>-2.6</v>
      </c>
      <c r="I151" s="87" t="s">
        <v>65</v>
      </c>
      <c r="J151" s="87" t="s">
        <v>65</v>
      </c>
      <c r="K151" s="87" t="s">
        <v>65</v>
      </c>
      <c r="L151" s="87" t="s">
        <v>65</v>
      </c>
      <c r="M151" s="87" t="s">
        <v>65</v>
      </c>
      <c r="N151" s="87" t="s">
        <v>65</v>
      </c>
      <c r="O151" s="87" t="s">
        <v>65</v>
      </c>
      <c r="P151" s="87" t="s">
        <v>65</v>
      </c>
      <c r="Q151" s="87">
        <v>2.9</v>
      </c>
      <c r="R151" s="44">
        <v>103.5</v>
      </c>
      <c r="S151" s="96">
        <v>-1.2</v>
      </c>
      <c r="T151" s="108">
        <v>94.8</v>
      </c>
      <c r="U151" s="108">
        <v>0.2</v>
      </c>
      <c r="V151" s="108">
        <v>-1.4</v>
      </c>
      <c r="W151" s="108">
        <v>-0.8</v>
      </c>
      <c r="X151" s="121">
        <v>5849.54</v>
      </c>
      <c r="Y151" s="44">
        <f t="shared" si="3"/>
        <v>20.70112855144572</v>
      </c>
      <c r="Z151" s="121">
        <v>4902.734</v>
      </c>
      <c r="AA151" s="44">
        <f t="shared" si="4"/>
        <v>30.31408914467005</v>
      </c>
      <c r="AB151" s="121">
        <v>2208.7</v>
      </c>
      <c r="AC151" s="44">
        <f>+AB151/AB139*100-100</f>
        <v>6.213031978841059</v>
      </c>
      <c r="AD151" s="108">
        <v>1.8</v>
      </c>
      <c r="AE151" s="288">
        <v>1.9</v>
      </c>
      <c r="AF151" s="452" t="s">
        <v>251</v>
      </c>
      <c r="AG151" s="89">
        <v>1.59</v>
      </c>
      <c r="AH151" s="93">
        <v>16205</v>
      </c>
      <c r="AI151" s="107">
        <v>116.35</v>
      </c>
      <c r="AJ151" s="158">
        <v>138.63</v>
      </c>
      <c r="AK151" s="108">
        <v>3</v>
      </c>
      <c r="AL151" s="108" t="s">
        <v>279</v>
      </c>
      <c r="AM151" s="44">
        <v>0</v>
      </c>
      <c r="AN151" s="44">
        <v>61.4</v>
      </c>
      <c r="AO151" s="87" t="s">
        <v>65</v>
      </c>
      <c r="AP151" s="87" t="s">
        <v>65</v>
      </c>
      <c r="AQ151" s="56" t="s">
        <v>11</v>
      </c>
      <c r="AR151" s="218" t="s">
        <v>183</v>
      </c>
    </row>
    <row r="152" spans="3:44" ht="24.75" customHeight="1">
      <c r="C152" s="218" t="s">
        <v>212</v>
      </c>
      <c r="D152" s="85" t="s">
        <v>11</v>
      </c>
      <c r="E152" s="44" t="s">
        <v>11</v>
      </c>
      <c r="F152" s="44" t="s">
        <v>11</v>
      </c>
      <c r="G152" s="44">
        <v>-5.177732397856033</v>
      </c>
      <c r="H152" s="44">
        <v>-0.7</v>
      </c>
      <c r="I152" s="87" t="s">
        <v>65</v>
      </c>
      <c r="J152" s="87" t="s">
        <v>65</v>
      </c>
      <c r="K152" s="87" t="s">
        <v>65</v>
      </c>
      <c r="L152" s="87" t="s">
        <v>65</v>
      </c>
      <c r="M152" s="87" t="s">
        <v>65</v>
      </c>
      <c r="N152" s="87" t="s">
        <v>65</v>
      </c>
      <c r="O152" s="87" t="s">
        <v>65</v>
      </c>
      <c r="P152" s="87" t="s">
        <v>65</v>
      </c>
      <c r="Q152" s="87">
        <v>10</v>
      </c>
      <c r="R152" s="44">
        <v>103.7</v>
      </c>
      <c r="S152" s="96">
        <v>0.2</v>
      </c>
      <c r="T152" s="108">
        <v>95</v>
      </c>
      <c r="U152" s="108">
        <v>0.2</v>
      </c>
      <c r="V152" s="108">
        <v>-1.1</v>
      </c>
      <c r="W152" s="108">
        <v>-0.9</v>
      </c>
      <c r="X152" s="121">
        <v>6815.515</v>
      </c>
      <c r="Y152" s="44">
        <f t="shared" si="3"/>
        <v>17.996939063471146</v>
      </c>
      <c r="Z152" s="121">
        <v>5845.192</v>
      </c>
      <c r="AA152" s="44">
        <f t="shared" si="4"/>
        <v>25.28779880533594</v>
      </c>
      <c r="AB152" s="121">
        <v>2395.1</v>
      </c>
      <c r="AC152" s="44">
        <f>+AB152/AB140*100-100</f>
        <v>32.8176121554927</v>
      </c>
      <c r="AD152" s="108">
        <v>1.5</v>
      </c>
      <c r="AE152" s="289">
        <v>-1</v>
      </c>
      <c r="AF152" s="451"/>
      <c r="AG152" s="92">
        <v>1.77</v>
      </c>
      <c r="AH152" s="93">
        <v>17060</v>
      </c>
      <c r="AI152" s="107">
        <v>117.46</v>
      </c>
      <c r="AJ152" s="158">
        <v>142.51</v>
      </c>
      <c r="AK152" s="108">
        <v>2.7</v>
      </c>
      <c r="AL152" s="108" t="s">
        <v>272</v>
      </c>
      <c r="AM152" s="44">
        <v>0.1</v>
      </c>
      <c r="AN152" s="44">
        <v>66.6</v>
      </c>
      <c r="AO152" s="87" t="s">
        <v>65</v>
      </c>
      <c r="AP152" s="87" t="s">
        <v>65</v>
      </c>
      <c r="AQ152" s="56" t="s">
        <v>11</v>
      </c>
      <c r="AR152" s="218" t="s">
        <v>212</v>
      </c>
    </row>
    <row r="153" spans="3:44" ht="24.75" customHeight="1">
      <c r="C153" s="218" t="s">
        <v>219</v>
      </c>
      <c r="D153" s="85" t="s">
        <v>11</v>
      </c>
      <c r="E153" s="44" t="s">
        <v>11</v>
      </c>
      <c r="F153" s="44" t="s">
        <v>11</v>
      </c>
      <c r="G153" s="44">
        <v>10.8</v>
      </c>
      <c r="H153" s="44">
        <v>12.8</v>
      </c>
      <c r="I153" s="87" t="s">
        <v>65</v>
      </c>
      <c r="J153" s="87" t="s">
        <v>65</v>
      </c>
      <c r="K153" s="87" t="s">
        <v>65</v>
      </c>
      <c r="L153" s="87" t="s">
        <v>65</v>
      </c>
      <c r="M153" s="87" t="s">
        <v>65</v>
      </c>
      <c r="N153" s="87" t="s">
        <v>65</v>
      </c>
      <c r="O153" s="87" t="s">
        <v>65</v>
      </c>
      <c r="P153" s="87" t="s">
        <v>65</v>
      </c>
      <c r="Q153" s="87">
        <v>14.9</v>
      </c>
      <c r="R153" s="44">
        <v>105.1</v>
      </c>
      <c r="S153" s="96">
        <v>1.4</v>
      </c>
      <c r="T153" s="108">
        <v>94.8</v>
      </c>
      <c r="U153" s="108">
        <v>-0.2</v>
      </c>
      <c r="V153" s="108">
        <v>1.6</v>
      </c>
      <c r="W153" s="108">
        <v>1.5</v>
      </c>
      <c r="X153" s="121">
        <v>6121.407</v>
      </c>
      <c r="Y153" s="44">
        <f t="shared" si="3"/>
        <v>11.210836712796464</v>
      </c>
      <c r="Z153" s="121">
        <v>5475.224</v>
      </c>
      <c r="AA153" s="44">
        <f t="shared" si="4"/>
        <v>20.155311119299157</v>
      </c>
      <c r="AB153" s="121">
        <v>1282.3</v>
      </c>
      <c r="AC153" s="44">
        <f>+AB153/AB141*100-100</f>
        <v>-20.185484874891074</v>
      </c>
      <c r="AD153" s="108">
        <v>1.7</v>
      </c>
      <c r="AE153" s="108">
        <v>-7.2</v>
      </c>
      <c r="AF153" s="451"/>
      <c r="AG153" s="92">
        <v>1.92</v>
      </c>
      <c r="AH153" s="93">
        <v>16906</v>
      </c>
      <c r="AI153" s="107">
        <v>114.32</v>
      </c>
      <c r="AJ153" s="158">
        <v>144.29</v>
      </c>
      <c r="AK153" s="108">
        <v>2.5</v>
      </c>
      <c r="AL153" s="108" t="s">
        <v>279</v>
      </c>
      <c r="AM153" s="44">
        <v>-0.1</v>
      </c>
      <c r="AN153" s="44">
        <v>71.88</v>
      </c>
      <c r="AO153" s="87" t="s">
        <v>65</v>
      </c>
      <c r="AP153" s="87" t="s">
        <v>65</v>
      </c>
      <c r="AQ153" s="56" t="s">
        <v>11</v>
      </c>
      <c r="AR153" s="218" t="s">
        <v>219</v>
      </c>
    </row>
    <row r="154" spans="3:44" ht="24.75" customHeight="1">
      <c r="C154" s="218" t="s">
        <v>226</v>
      </c>
      <c r="D154" s="85" t="s">
        <v>11</v>
      </c>
      <c r="E154" s="44" t="s">
        <v>11</v>
      </c>
      <c r="F154" s="44" t="s">
        <v>11</v>
      </c>
      <c r="G154" s="44">
        <v>-2.1</v>
      </c>
      <c r="H154" s="44" t="s">
        <v>248</v>
      </c>
      <c r="I154" s="87" t="s">
        <v>65</v>
      </c>
      <c r="J154" s="87" t="s">
        <v>65</v>
      </c>
      <c r="K154" s="87" t="s">
        <v>65</v>
      </c>
      <c r="L154" s="87" t="s">
        <v>65</v>
      </c>
      <c r="M154" s="87" t="s">
        <v>65</v>
      </c>
      <c r="N154" s="87" t="s">
        <v>65</v>
      </c>
      <c r="O154" s="87" t="s">
        <v>65</v>
      </c>
      <c r="P154" s="87" t="s">
        <v>65</v>
      </c>
      <c r="Q154" s="87">
        <v>1</v>
      </c>
      <c r="R154" s="44">
        <v>103.7</v>
      </c>
      <c r="S154" s="96" t="s">
        <v>246</v>
      </c>
      <c r="T154" s="108">
        <v>93.4</v>
      </c>
      <c r="U154" s="108" t="s">
        <v>247</v>
      </c>
      <c r="V154" s="108">
        <v>0.7</v>
      </c>
      <c r="W154" s="108">
        <v>-0.1</v>
      </c>
      <c r="X154" s="121">
        <v>5703.53</v>
      </c>
      <c r="Y154" s="44">
        <f t="shared" si="3"/>
        <v>18.942037671697094</v>
      </c>
      <c r="Z154" s="121">
        <v>5318.646</v>
      </c>
      <c r="AA154" s="44">
        <f t="shared" si="4"/>
        <v>17.91775182680479</v>
      </c>
      <c r="AB154" s="121">
        <v>1613.9</v>
      </c>
      <c r="AC154" s="44">
        <v>15.9</v>
      </c>
      <c r="AD154" s="108">
        <v>1.3</v>
      </c>
      <c r="AE154" s="108">
        <v>-15.3</v>
      </c>
      <c r="AF154" s="451"/>
      <c r="AG154" s="92">
        <v>1.83</v>
      </c>
      <c r="AH154" s="93">
        <v>15467</v>
      </c>
      <c r="AI154" s="107">
        <v>111.85</v>
      </c>
      <c r="AJ154" s="158">
        <v>144.04</v>
      </c>
      <c r="AK154" s="108">
        <v>3.3</v>
      </c>
      <c r="AL154" s="108" t="s">
        <v>280</v>
      </c>
      <c r="AM154" s="44">
        <v>0</v>
      </c>
      <c r="AN154" s="44">
        <v>71.29</v>
      </c>
      <c r="AO154" s="87" t="s">
        <v>65</v>
      </c>
      <c r="AP154" s="87" t="s">
        <v>65</v>
      </c>
      <c r="AQ154" s="56" t="s">
        <v>11</v>
      </c>
      <c r="AR154" s="218" t="s">
        <v>226</v>
      </c>
    </row>
    <row r="155" spans="3:44" ht="24.75" customHeight="1">
      <c r="C155" s="218" t="s">
        <v>231</v>
      </c>
      <c r="D155" s="85" t="s">
        <v>11</v>
      </c>
      <c r="E155" s="44" t="s">
        <v>11</v>
      </c>
      <c r="F155" s="44" t="s">
        <v>11</v>
      </c>
      <c r="G155" s="44">
        <v>8.5</v>
      </c>
      <c r="H155" s="44">
        <v>4.5</v>
      </c>
      <c r="I155" s="87" t="s">
        <v>65</v>
      </c>
      <c r="J155" s="87" t="s">
        <v>65</v>
      </c>
      <c r="K155" s="87" t="s">
        <v>65</v>
      </c>
      <c r="L155" s="87" t="s">
        <v>65</v>
      </c>
      <c r="M155" s="87" t="s">
        <v>65</v>
      </c>
      <c r="N155" s="87" t="s">
        <v>65</v>
      </c>
      <c r="O155" s="87" t="s">
        <v>65</v>
      </c>
      <c r="P155" s="87" t="s">
        <v>65</v>
      </c>
      <c r="Q155" s="87">
        <v>-7.9</v>
      </c>
      <c r="R155" s="44">
        <v>105.9</v>
      </c>
      <c r="S155" s="96">
        <v>2.1</v>
      </c>
      <c r="T155" s="108">
        <v>93.9</v>
      </c>
      <c r="U155" s="108">
        <v>0.5</v>
      </c>
      <c r="V155" s="108">
        <v>-0.6</v>
      </c>
      <c r="W155" s="108">
        <v>0.1</v>
      </c>
      <c r="X155" s="121">
        <v>6269.633</v>
      </c>
      <c r="Y155" s="44">
        <f t="shared" si="3"/>
        <v>14.447287641305934</v>
      </c>
      <c r="Z155" s="121">
        <v>5461.764</v>
      </c>
      <c r="AA155" s="44">
        <f t="shared" si="4"/>
        <v>18.22355694251408</v>
      </c>
      <c r="AB155" s="121">
        <v>1016.7</v>
      </c>
      <c r="AC155" s="44">
        <v>-7.2</v>
      </c>
      <c r="AD155" s="108">
        <v>1.2</v>
      </c>
      <c r="AE155" s="108">
        <v>-16.2</v>
      </c>
      <c r="AF155" s="451"/>
      <c r="AG155" s="92">
        <v>1.92</v>
      </c>
      <c r="AH155" s="93">
        <v>15505.18</v>
      </c>
      <c r="AI155" s="107">
        <v>114.66</v>
      </c>
      <c r="AJ155" s="158">
        <v>146.89</v>
      </c>
      <c r="AK155" s="108">
        <v>3.4</v>
      </c>
      <c r="AL155" s="108" t="s">
        <v>281</v>
      </c>
      <c r="AM155" s="44">
        <v>0.2</v>
      </c>
      <c r="AN155" s="44">
        <v>73.8</v>
      </c>
      <c r="AO155" s="87" t="s">
        <v>65</v>
      </c>
      <c r="AP155" s="87" t="s">
        <v>65</v>
      </c>
      <c r="AQ155" s="56" t="s">
        <v>11</v>
      </c>
      <c r="AR155" s="218" t="s">
        <v>2</v>
      </c>
    </row>
    <row r="156" spans="3:44" ht="24.75" customHeight="1">
      <c r="C156" s="218" t="s">
        <v>3</v>
      </c>
      <c r="D156" s="85" t="s">
        <v>11</v>
      </c>
      <c r="E156" s="44" t="s">
        <v>11</v>
      </c>
      <c r="F156" s="44" t="s">
        <v>11</v>
      </c>
      <c r="G156" s="44"/>
      <c r="H156" s="44">
        <v>0.8</v>
      </c>
      <c r="I156" s="87" t="s">
        <v>65</v>
      </c>
      <c r="J156" s="87" t="s">
        <v>65</v>
      </c>
      <c r="K156" s="87" t="s">
        <v>65</v>
      </c>
      <c r="L156" s="87" t="s">
        <v>65</v>
      </c>
      <c r="M156" s="87" t="s">
        <v>65</v>
      </c>
      <c r="N156" s="87" t="s">
        <v>65</v>
      </c>
      <c r="O156" s="87" t="s">
        <v>65</v>
      </c>
      <c r="P156" s="87" t="s">
        <v>65</v>
      </c>
      <c r="Q156" s="87">
        <v>2.6</v>
      </c>
      <c r="R156" s="44">
        <v>104.9</v>
      </c>
      <c r="S156" s="96">
        <v>-0.9</v>
      </c>
      <c r="T156" s="108">
        <v>93.1</v>
      </c>
      <c r="U156" s="108">
        <v>-1</v>
      </c>
      <c r="V156" s="108"/>
      <c r="W156" s="108"/>
      <c r="X156" s="121">
        <v>6321.13</v>
      </c>
      <c r="Y156" s="44">
        <f>+X156/X144*100-100</f>
        <v>14.166176008438129</v>
      </c>
      <c r="Z156" s="121">
        <v>5461.171</v>
      </c>
      <c r="AA156" s="44">
        <f>+Z156/Z144*100-100</f>
        <v>16.820914930896862</v>
      </c>
      <c r="AB156" s="121"/>
      <c r="AC156" s="44"/>
      <c r="AD156" s="108">
        <v>0.5</v>
      </c>
      <c r="AE156" s="108">
        <v>-17.8</v>
      </c>
      <c r="AF156" s="451"/>
      <c r="AG156" s="92">
        <v>1.92</v>
      </c>
      <c r="AH156" s="93">
        <v>15546</v>
      </c>
      <c r="AI156" s="107">
        <v>114.46</v>
      </c>
      <c r="AJ156" s="158">
        <v>146.53</v>
      </c>
      <c r="AK156" s="108">
        <v>3.4</v>
      </c>
      <c r="AL156" s="108">
        <v>0.3</v>
      </c>
      <c r="AM156" s="44">
        <v>0.2</v>
      </c>
      <c r="AN156" s="44">
        <v>74.4</v>
      </c>
      <c r="AO156" s="87" t="s">
        <v>65</v>
      </c>
      <c r="AP156" s="87" t="s">
        <v>65</v>
      </c>
      <c r="AQ156" s="56" t="s">
        <v>11</v>
      </c>
      <c r="AR156" s="218" t="s">
        <v>3</v>
      </c>
    </row>
    <row r="157" spans="3:44" ht="24.75" customHeight="1">
      <c r="C157" s="218" t="s">
        <v>74</v>
      </c>
      <c r="D157" s="85" t="s">
        <v>11</v>
      </c>
      <c r="E157" s="44" t="s">
        <v>11</v>
      </c>
      <c r="F157" s="44" t="s">
        <v>11</v>
      </c>
      <c r="G157" s="44"/>
      <c r="H157" s="44"/>
      <c r="I157" s="87" t="s">
        <v>65</v>
      </c>
      <c r="J157" s="87" t="s">
        <v>65</v>
      </c>
      <c r="K157" s="87" t="s">
        <v>65</v>
      </c>
      <c r="L157" s="87" t="s">
        <v>65</v>
      </c>
      <c r="M157" s="87" t="s">
        <v>65</v>
      </c>
      <c r="N157" s="87" t="s">
        <v>65</v>
      </c>
      <c r="O157" s="87" t="s">
        <v>65</v>
      </c>
      <c r="P157" s="87" t="s">
        <v>65</v>
      </c>
      <c r="Q157" s="87"/>
      <c r="R157" s="44"/>
      <c r="S157" s="96" t="s">
        <v>286</v>
      </c>
      <c r="T157" s="108"/>
      <c r="U157" s="108"/>
      <c r="V157" s="108"/>
      <c r="W157" s="108"/>
      <c r="X157" s="121"/>
      <c r="Y157" s="44"/>
      <c r="Z157" s="121"/>
      <c r="AA157" s="44"/>
      <c r="AB157" s="121"/>
      <c r="AC157" s="44"/>
      <c r="AD157" s="108"/>
      <c r="AE157" s="108">
        <v>-20.2</v>
      </c>
      <c r="AF157" s="163"/>
      <c r="AG157" s="92">
        <v>1.62</v>
      </c>
      <c r="AH157" s="93">
        <v>16140.76</v>
      </c>
      <c r="AI157" s="107">
        <v>117.23</v>
      </c>
      <c r="AJ157" s="158">
        <v>150.09</v>
      </c>
      <c r="AK157" s="108"/>
      <c r="AL157" s="108"/>
      <c r="AM157" s="44"/>
      <c r="AN157" s="44">
        <v>70.26</v>
      </c>
      <c r="AO157" s="87" t="s">
        <v>65</v>
      </c>
      <c r="AP157" s="87" t="s">
        <v>65</v>
      </c>
      <c r="AQ157" s="56" t="s">
        <v>11</v>
      </c>
      <c r="AR157" s="218" t="s">
        <v>74</v>
      </c>
    </row>
    <row r="158" spans="3:44" ht="24.75" customHeight="1">
      <c r="C158" s="218" t="s">
        <v>5</v>
      </c>
      <c r="D158" s="85" t="s">
        <v>11</v>
      </c>
      <c r="E158" s="44" t="s">
        <v>11</v>
      </c>
      <c r="F158" s="44" t="s">
        <v>11</v>
      </c>
      <c r="G158" s="44"/>
      <c r="H158" s="44"/>
      <c r="I158" s="87" t="s">
        <v>65</v>
      </c>
      <c r="J158" s="87" t="s">
        <v>65</v>
      </c>
      <c r="K158" s="87" t="s">
        <v>65</v>
      </c>
      <c r="L158" s="87" t="s">
        <v>65</v>
      </c>
      <c r="M158" s="87" t="s">
        <v>65</v>
      </c>
      <c r="N158" s="87" t="s">
        <v>65</v>
      </c>
      <c r="O158" s="87" t="s">
        <v>65</v>
      </c>
      <c r="P158" s="87" t="s">
        <v>65</v>
      </c>
      <c r="Q158" s="87"/>
      <c r="R158" s="44"/>
      <c r="S158" s="96" t="s">
        <v>287</v>
      </c>
      <c r="T158" s="108"/>
      <c r="U158" s="108"/>
      <c r="V158" s="108"/>
      <c r="W158" s="108"/>
      <c r="X158" s="121"/>
      <c r="Y158" s="44"/>
      <c r="Z158" s="121"/>
      <c r="AA158" s="44"/>
      <c r="AB158" s="121"/>
      <c r="AC158" s="44"/>
      <c r="AD158" s="108"/>
      <c r="AE158" s="108"/>
      <c r="AF158" s="163"/>
      <c r="AG158" s="92"/>
      <c r="AH158" s="93"/>
      <c r="AI158" s="107"/>
      <c r="AJ158" s="158"/>
      <c r="AK158" s="108"/>
      <c r="AL158" s="108"/>
      <c r="AM158" s="44"/>
      <c r="AN158" s="44"/>
      <c r="AO158" s="87" t="s">
        <v>65</v>
      </c>
      <c r="AP158" s="87" t="s">
        <v>65</v>
      </c>
      <c r="AQ158" s="56" t="s">
        <v>11</v>
      </c>
      <c r="AR158" s="218" t="s">
        <v>5</v>
      </c>
    </row>
    <row r="159" spans="3:44" ht="8.25" customHeight="1" thickBot="1">
      <c r="C159" s="81"/>
      <c r="D159" s="112"/>
      <c r="E159" s="63"/>
      <c r="F159" s="63"/>
      <c r="G159" s="63"/>
      <c r="H159" s="6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4"/>
      <c r="S159" s="115"/>
      <c r="T159" s="116"/>
      <c r="U159" s="117"/>
      <c r="V159" s="117"/>
      <c r="W159" s="117"/>
      <c r="X159" s="122"/>
      <c r="Y159" s="63"/>
      <c r="Z159" s="122"/>
      <c r="AA159" s="63"/>
      <c r="AB159" s="122"/>
      <c r="AC159" s="63"/>
      <c r="AD159" s="116"/>
      <c r="AE159" s="116"/>
      <c r="AF159" s="308"/>
      <c r="AG159" s="116"/>
      <c r="AH159" s="118"/>
      <c r="AI159" s="62"/>
      <c r="AJ159" s="62"/>
      <c r="AK159" s="117"/>
      <c r="AL159" s="117"/>
      <c r="AM159" s="63"/>
      <c r="AN159" s="63"/>
      <c r="AO159" s="63"/>
      <c r="AP159" s="117"/>
      <c r="AQ159" s="68"/>
      <c r="AR159" s="81"/>
    </row>
    <row r="160" spans="3:44" ht="17.25">
      <c r="C160" s="29"/>
      <c r="D160" s="9"/>
      <c r="E160" s="9"/>
      <c r="F160" s="9"/>
      <c r="G160" s="9"/>
      <c r="H160" s="9"/>
      <c r="I160" s="25"/>
      <c r="J160" s="25"/>
      <c r="K160" s="25"/>
      <c r="L160" s="25"/>
      <c r="M160" s="25"/>
      <c r="N160" s="25"/>
      <c r="O160" s="25"/>
      <c r="P160" s="25"/>
      <c r="Q160" s="25"/>
      <c r="R160" s="30"/>
      <c r="S160" s="25"/>
      <c r="T160" s="8"/>
      <c r="U160" s="8"/>
      <c r="V160" s="8"/>
      <c r="W160" s="9"/>
      <c r="X160" s="9"/>
      <c r="Y160" s="9"/>
      <c r="Z160" s="9"/>
      <c r="AA160" s="9"/>
      <c r="AB160" s="9"/>
      <c r="AC160" s="9"/>
      <c r="AD160" s="9"/>
      <c r="AE160" s="9"/>
      <c r="AF160" s="163"/>
      <c r="AG160" s="9"/>
      <c r="AH160" s="8"/>
      <c r="AI160" s="8"/>
      <c r="AJ160" s="9"/>
      <c r="AK160" s="8"/>
      <c r="AL160" s="31"/>
      <c r="AM160" s="8"/>
      <c r="AN160" s="9"/>
      <c r="AO160" s="9"/>
      <c r="AP160" s="9"/>
      <c r="AQ160" s="9"/>
      <c r="AR160" s="29"/>
    </row>
    <row r="161" spans="21:27" ht="17.25">
      <c r="U161" s="8"/>
      <c r="X161" s="8"/>
      <c r="AA161" s="8"/>
    </row>
  </sheetData>
  <mergeCells count="109">
    <mergeCell ref="AF105:AF112"/>
    <mergeCell ref="AF142:AF150"/>
    <mergeCell ref="AF151:AF156"/>
    <mergeCell ref="AF70:AF72"/>
    <mergeCell ref="AB6:AB7"/>
    <mergeCell ref="AE6:AE7"/>
    <mergeCell ref="AE70:AE72"/>
    <mergeCell ref="AK6:AK7"/>
    <mergeCell ref="AL70:AL72"/>
    <mergeCell ref="AG6:AG7"/>
    <mergeCell ref="AG70:AG72"/>
    <mergeCell ref="AH70:AH72"/>
    <mergeCell ref="AI71:AI72"/>
    <mergeCell ref="AJ71:AJ72"/>
    <mergeCell ref="AI70:AJ70"/>
    <mergeCell ref="V70:V72"/>
    <mergeCell ref="W70:W72"/>
    <mergeCell ref="AD70:AD72"/>
    <mergeCell ref="AA6:AA7"/>
    <mergeCell ref="AC6:AC7"/>
    <mergeCell ref="AD6:AD7"/>
    <mergeCell ref="K71:K72"/>
    <mergeCell ref="L71:L72"/>
    <mergeCell ref="AQ3:AQ5"/>
    <mergeCell ref="AN3:AN5"/>
    <mergeCell ref="AQ6:AQ7"/>
    <mergeCell ref="AN6:AN7"/>
    <mergeCell ref="AP6:AP7"/>
    <mergeCell ref="AO3:AP5"/>
    <mergeCell ref="AO6:AO7"/>
    <mergeCell ref="X70:Y72"/>
    <mergeCell ref="L6:L7"/>
    <mergeCell ref="M6:M7"/>
    <mergeCell ref="V6:V7"/>
    <mergeCell ref="T70:U72"/>
    <mergeCell ref="T6:T7"/>
    <mergeCell ref="U6:U7"/>
    <mergeCell ref="Q70:Q72"/>
    <mergeCell ref="J70:L70"/>
    <mergeCell ref="O6:O7"/>
    <mergeCell ref="N6:N7"/>
    <mergeCell ref="AQ70:AQ72"/>
    <mergeCell ref="Z70:AA72"/>
    <mergeCell ref="AB70:AC72"/>
    <mergeCell ref="D3:E5"/>
    <mergeCell ref="F3:G5"/>
    <mergeCell ref="J3:K5"/>
    <mergeCell ref="K6:K7"/>
    <mergeCell ref="E6:E7"/>
    <mergeCell ref="F6:F7"/>
    <mergeCell ref="G6:G7"/>
    <mergeCell ref="J6:J7"/>
    <mergeCell ref="H3:I5"/>
    <mergeCell ref="H6:H7"/>
    <mergeCell ref="E71:E72"/>
    <mergeCell ref="F71:F72"/>
    <mergeCell ref="J71:J72"/>
    <mergeCell ref="D71:D72"/>
    <mergeCell ref="I70:I72"/>
    <mergeCell ref="H70:H72"/>
    <mergeCell ref="G70:G72"/>
    <mergeCell ref="D70:F70"/>
    <mergeCell ref="D6:D7"/>
    <mergeCell ref="I6:I7"/>
    <mergeCell ref="S6:S7"/>
    <mergeCell ref="R70:S72"/>
    <mergeCell ref="R6:R7"/>
    <mergeCell ref="M71:N71"/>
    <mergeCell ref="O71:P71"/>
    <mergeCell ref="P6:P7"/>
    <mergeCell ref="Q6:Q7"/>
    <mergeCell ref="M70:P70"/>
    <mergeCell ref="AD3:AF4"/>
    <mergeCell ref="AA3:AA5"/>
    <mergeCell ref="AO2:AP2"/>
    <mergeCell ref="AP1:AQ1"/>
    <mergeCell ref="Z3:Z5"/>
    <mergeCell ref="X6:X7"/>
    <mergeCell ref="T3:T5"/>
    <mergeCell ref="AC3:AC5"/>
    <mergeCell ref="AB3:AB5"/>
    <mergeCell ref="U1:V1"/>
    <mergeCell ref="U3:U5"/>
    <mergeCell ref="V3:W5"/>
    <mergeCell ref="X3:Y5"/>
    <mergeCell ref="L3:M5"/>
    <mergeCell ref="AJ6:AJ7"/>
    <mergeCell ref="AF6:AF7"/>
    <mergeCell ref="AH6:AH7"/>
    <mergeCell ref="AI6:AI7"/>
    <mergeCell ref="AG3:AI4"/>
    <mergeCell ref="AJ3:AJ5"/>
    <mergeCell ref="Z6:Z7"/>
    <mergeCell ref="Y6:Y7"/>
    <mergeCell ref="W6:W7"/>
    <mergeCell ref="N3:N5"/>
    <mergeCell ref="O3:P5"/>
    <mergeCell ref="Q3:Q5"/>
    <mergeCell ref="R3:S5"/>
    <mergeCell ref="AM3:AM5"/>
    <mergeCell ref="AK3:AK5"/>
    <mergeCell ref="AL3:AL5"/>
    <mergeCell ref="AP70:AP72"/>
    <mergeCell ref="AN70:AN72"/>
    <mergeCell ref="AO70:AO72"/>
    <mergeCell ref="AM6:AM7"/>
    <mergeCell ref="AM70:AM72"/>
    <mergeCell ref="AL6:AL7"/>
    <mergeCell ref="AK70:AK72"/>
  </mergeCells>
  <printOptions horizontalCentered="1" verticalCentered="1"/>
  <pageMargins left="0.07874015748031496" right="0.07874015748031496" top="0.1968503937007874" bottom="0.1968503937007874" header="0.2755905511811024" footer="0.11811023622047245"/>
  <pageSetup horizontalDpi="600" verticalDpi="600" orientation="landscape" paperSize="8" scale="3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chosakai</cp:lastModifiedBy>
  <cp:lastPrinted>2006-09-08T13:19:48Z</cp:lastPrinted>
  <dcterms:created xsi:type="dcterms:W3CDTF">2001-01-21T18:43:26Z</dcterms:created>
  <dcterms:modified xsi:type="dcterms:W3CDTF">2006-09-11T00:52:03Z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